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ترفیع\فرم ترفیع  و  گرنت\فرم نهایی قفل شده\"/>
    </mc:Choice>
  </mc:AlternateContent>
  <bookViews>
    <workbookView xWindow="0" yWindow="0" windowWidth="17925" windowHeight="973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40" i="1" l="1"/>
  <c r="G188" i="1" l="1"/>
  <c r="G186" i="1"/>
  <c r="J147" i="1"/>
  <c r="J148" i="1"/>
  <c r="J149" i="1"/>
  <c r="J146" i="1"/>
  <c r="J141" i="1" l="1"/>
  <c r="J142" i="1"/>
  <c r="J143" i="1"/>
  <c r="J144" i="1"/>
  <c r="J145" i="1"/>
  <c r="J139" i="1"/>
  <c r="J17" i="1"/>
  <c r="G195" i="1" l="1"/>
  <c r="G212" i="1"/>
  <c r="J36" i="1" l="1"/>
  <c r="J37" i="1"/>
  <c r="J38" i="1"/>
  <c r="J39" i="1"/>
  <c r="J40" i="1"/>
  <c r="J41" i="1"/>
  <c r="J42" i="1"/>
  <c r="J43" i="1"/>
  <c r="J44" i="1"/>
  <c r="J35" i="1"/>
  <c r="I188" i="1"/>
  <c r="I186" i="1"/>
  <c r="I187" i="1"/>
  <c r="G187" i="1"/>
  <c r="N209" i="1" l="1"/>
  <c r="I209" i="1"/>
  <c r="E209" i="1"/>
  <c r="G228" i="1"/>
  <c r="H214" i="1" l="1"/>
  <c r="G214" i="1"/>
  <c r="G227" i="1" s="1"/>
  <c r="K229" i="1" l="1"/>
  <c r="K231" i="1"/>
  <c r="K228" i="1"/>
  <c r="K230" i="1"/>
  <c r="H228" i="1"/>
  <c r="G229" i="1" s="1"/>
  <c r="I214" i="1" s="1"/>
  <c r="F227" i="1" l="1"/>
  <c r="F228" i="1" s="1"/>
  <c r="J156" i="1"/>
  <c r="J157" i="1"/>
  <c r="J153" i="1"/>
  <c r="J154" i="1"/>
  <c r="J56" i="1"/>
  <c r="J57" i="1"/>
  <c r="J58" i="1"/>
  <c r="J52" i="1"/>
  <c r="J53" i="1"/>
  <c r="J54" i="1"/>
  <c r="J47" i="1"/>
  <c r="J48" i="1"/>
  <c r="J49" i="1"/>
  <c r="J50" i="1"/>
  <c r="J33" i="1"/>
  <c r="J34" i="1"/>
  <c r="J26" i="1"/>
  <c r="J27" i="1"/>
  <c r="J28" i="1"/>
  <c r="J29" i="1"/>
  <c r="J30" i="1"/>
  <c r="J31" i="1"/>
  <c r="J32" i="1"/>
  <c r="J18" i="1"/>
  <c r="J19" i="1"/>
  <c r="J20" i="1"/>
  <c r="J21" i="1"/>
  <c r="J22" i="1"/>
  <c r="J23" i="1"/>
  <c r="J24" i="1"/>
  <c r="J25" i="1"/>
  <c r="J155" i="1" l="1"/>
  <c r="J152" i="1"/>
  <c r="J46" i="1"/>
  <c r="J55" i="1"/>
  <c r="J51" i="1"/>
  <c r="K187" i="1" l="1"/>
  <c r="F203" i="1" s="1"/>
  <c r="K186" i="1"/>
  <c r="F201" i="1" s="1"/>
  <c r="K188" i="1"/>
  <c r="F205" i="1" s="1"/>
</calcChain>
</file>

<file path=xl/sharedStrings.xml><?xml version="1.0" encoding="utf-8"?>
<sst xmlns="http://schemas.openxmlformats.org/spreadsheetml/2006/main" count="263" uniqueCount="247">
  <si>
    <t xml:space="preserve">                                                       </t>
  </si>
  <si>
    <t>فرم ترفیع/ پژوهانه سالانه اعضاء هیات علمی دانشگاه نیشابور</t>
  </si>
  <si>
    <t xml:space="preserve">               گروه آموزشی:               </t>
  </si>
  <si>
    <t>جدول فعالیت‌های پژوهشی (جهت پژوهانه و ترفیع سالانه)</t>
  </si>
  <si>
    <t xml:space="preserve"> بند</t>
  </si>
  <si>
    <t>موضوع</t>
  </si>
  <si>
    <t>کد رهگیری سامانه پژوهشی</t>
  </si>
  <si>
    <t>امتیاز</t>
  </si>
  <si>
    <t>در واحد کار</t>
  </si>
  <si>
    <t>یا ترم</t>
  </si>
  <si>
    <t>امتیاز کسب</t>
  </si>
  <si>
    <t>شده در سال میلادی گذشته</t>
  </si>
  <si>
    <r>
      <t xml:space="preserve">مقالات مجله </t>
    </r>
    <r>
      <rPr>
        <sz val="10"/>
        <color theme="1"/>
        <rFont val="B Nazanin"/>
        <charset val="178"/>
      </rPr>
      <t>(در هر مورد تکمیل شناسنامه مقالات الزامی است)</t>
    </r>
  </si>
  <si>
    <r>
      <t xml:space="preserve">مجله </t>
    </r>
    <r>
      <rPr>
        <sz val="10"/>
        <color theme="1"/>
        <rFont val="Times New Roman"/>
        <family val="1"/>
      </rPr>
      <t>JCR</t>
    </r>
  </si>
  <si>
    <t>Q1</t>
  </si>
  <si>
    <t>Q2</t>
  </si>
  <si>
    <t>Q3</t>
  </si>
  <si>
    <t>Q4</t>
  </si>
  <si>
    <t>درجه اعتبار الف</t>
  </si>
  <si>
    <t>درجه اعتبار ب</t>
  </si>
  <si>
    <t>درجه اعتبار ج</t>
  </si>
  <si>
    <t>مقالات و سخنرانی‌های همایشی</t>
  </si>
  <si>
    <t>مقاله کامل همایشی مورد تایید گروه آموزشی و معاونت پژوهشی</t>
  </si>
  <si>
    <t xml:space="preserve">همایش بین‌المللی </t>
  </si>
  <si>
    <r>
      <t xml:space="preserve">همایش ملی </t>
    </r>
    <r>
      <rPr>
        <sz val="10"/>
        <color theme="1"/>
        <rFont val="Times New Roman"/>
        <family val="1"/>
      </rPr>
      <t>(ISC)</t>
    </r>
  </si>
  <si>
    <t>چکیده مقاله همایشی مورد تایید گروه آموزشی و معاونت پژوهشی</t>
  </si>
  <si>
    <t>ارائه سخنرانی در مجامع علمی معتبر مورد تایید گروه آموزشی و معاونت پژوهشی</t>
  </si>
  <si>
    <t>مجامع بین‌المللی</t>
  </si>
  <si>
    <t>مجامع ملی/ دانشگاهی</t>
  </si>
  <si>
    <t>تبصره 1: سقف امتیاز بندهای 3-2-2 و 3-2-3 در هر سال 5 امتیاز است.</t>
  </si>
  <si>
    <t>مقاله علمی-پژوهشی مستخرج از رساله متقاضی</t>
  </si>
  <si>
    <r>
      <t>تولید دانش فنی/ اختراع یا اکتشاف منجر به تولید و تجاری سازی محصول یا فرآیند</t>
    </r>
    <r>
      <rPr>
        <sz val="10"/>
        <color theme="1"/>
        <rFont val="B Nazanin"/>
        <charset val="178"/>
      </rPr>
      <t xml:space="preserve"> با تایید مراجع ذی صلاح وزارتین و نیز هر نوآوری که برای حل مشکلات و معظلات کشور موثر باشد و یا منجر به تولید خدمت یا محصول جدیدی در کشور شود. مطابق آیین نامه ارتقا در هر مورد سقف امتیاز منظور شود.</t>
    </r>
    <r>
      <rPr>
        <sz val="10"/>
        <color theme="1"/>
        <rFont val="Times New Roman"/>
        <family val="1"/>
      </rPr>
      <t xml:space="preserve"> </t>
    </r>
    <r>
      <rPr>
        <sz val="10"/>
        <color theme="1"/>
        <rFont val="B Nazanin"/>
        <charset val="178"/>
      </rPr>
      <t>مطابق آیین نامه ارتقا در هر مورد سقف امتیاز منظور شود. نحوه امتیاز دهی به این فعالیت ها به شرح موارد 1 تا 10 خواهد بود:</t>
    </r>
  </si>
  <si>
    <t>طراحی سیستم‌ها، روش‌ها و خدمات جدید به منظور حل معظلات آموزشی، پژوهشی، بهداشتی و درمانی در سطح کشور با گواهی مراجع ذی‌صلاح</t>
  </si>
  <si>
    <t>طراحی سیستم ها، روش ها و خدمات جدید به منظور حل معظلات آموزشی، پژوهشی، بهداشتی و درمانی در سطح منطقه با گواهی مراجع ذی‌صلاح</t>
  </si>
  <si>
    <t>مدل سازی وسایل پزشکی و آزمایشگاهی و ساخت هر قطعه که منجر به تولید دستگاه شود؛ یا گواهی اداره کل تجهیزات پزشکی وزارت بهداشت و تایید هیات ممیزه مرکزی</t>
  </si>
  <si>
    <t>تولید مواد برای آزمایش‌های پزشکی و تولیدات دارویی از طریق مهندسی معکوس، با گواهی معاونت درمان یا معاونت غذا و داوری وزارت بهداشت</t>
  </si>
  <si>
    <t>انجام فعالیت‌های جدید پزشکی که به خودکفایی کشور کمک موثر کند مانند اجرای روش‌های تشخیصی- درمانی نوین برای اولین بار در ایران با گواهی هیات ممتحنه رشته مربوطه و تایید هیات ممیزه مرکزی وزارت بهداشت</t>
  </si>
  <si>
    <t>تدوین راهنمای طیابت بالینی کشور با استناد بر پژوهش و بر اساس شواهد علمی با گواهی معاونت درمان وزارت بهداشت و تایید هیات ممیزه مرکزی</t>
  </si>
  <si>
    <t>اختراع، اکتشاف و تولید محصولات پژوهشی کاربردی ثبت شده در مراجع قانونی داخل کشور با تایید معاونت پژوهشی و فناوری وزارتین</t>
  </si>
  <si>
    <t>اختراع، اکتشاف و تولید محصولات پژوهشی‌کاربردی ثبت‌شده و دستاوردهای فناورانه که در چارچوب پژوهش‌های کاربردی، پایان‌نامه‌ها و رساله‌های دکتری با رعایت مالکیت‌فکری در قالب شرکت دانش‌بنیان یا شرکت دانشگاهی مراحل تجاری‌سازی آن با تایید مراجع به انجام رسیده باشد.</t>
  </si>
  <si>
    <t>ثبت مالکیت فکری(پتنت) دستاوردهای پژوهشی و فناوری به نام موسسه محل خدمت متقاضی، به شرط اینکه به فروش رسیده و یا به صورت تحت لیسانس از آن استفاده شده باشد.</t>
  </si>
  <si>
    <t>تعیین توالی ژن ثبت شده در مراجع قانونی یا علمی داخلی یا خارج از کشور با تایید مراجع ذی صلاح وزارتین</t>
  </si>
  <si>
    <t>گزارش‌های علمی طرح های پژوهشی و فناوری</t>
  </si>
  <si>
    <t>گزارش علمی طرح‌های پژوهشی و فناوری خاتمه یافته در داخل موسسه با تایید معاون پژوهش و فناوری موسسه</t>
  </si>
  <si>
    <t>گزارش‌های علمی طرح های پژوهشی و فناوری با طرف قرارداد خارج از موسسه تایید شده نهاد سفارش‌دهنده، که تا حد امکان نکات زیر در محاسبه امتیاز آن ها در نظر گرفته می شود:</t>
  </si>
  <si>
    <t>مجموعه آثار ارائه شده در نمایشگاه‌های هنری</t>
  </si>
  <si>
    <t>تا 10</t>
  </si>
  <si>
    <t>آثار هنری به نمایش درآمده و اجرا شده</t>
  </si>
  <si>
    <t>ایجاد ظرفیت فعال در جذب اعتبار پژوهشی (گرنت) داخلی یا بین‌المللی</t>
  </si>
  <si>
    <t>یک امتیاز به ازای هر 150 میلیون ریال گرنت داخلی و یا معادل ارزی  گرنت خارجی</t>
  </si>
  <si>
    <r>
      <t>تصنیف، تالیف، تصحیح انتقادی، ترجمه کتاب، دانشنامه</t>
    </r>
    <r>
      <rPr>
        <sz val="9"/>
        <color theme="1"/>
        <rFont val="B Nazanin"/>
        <charset val="178"/>
      </rPr>
      <t xml:space="preserve"> </t>
    </r>
  </si>
  <si>
    <t>تصنیف تا 15 و تالیف تا 10</t>
  </si>
  <si>
    <r>
      <t xml:space="preserve">- گردآوري، تدوين، تنظيم، به كوشش: </t>
    </r>
    <r>
      <rPr>
        <sz val="9"/>
        <color theme="1"/>
        <rFont val="B Nazanin"/>
        <charset val="178"/>
      </rPr>
      <t xml:space="preserve">معمولاً به جاي يكديگر به كار برده مي شوند و مي توان براي هر چهار مورد، این تعریف را به کار برد: پديد آوردن اثري كه محتواي آن از جمع آوري و تنظيم مطالب، آثار اشخاص يا منابع ديگر حاصل شده باشد. </t>
    </r>
  </si>
  <si>
    <r>
      <t xml:space="preserve">- ترجمه: </t>
    </r>
    <r>
      <rPr>
        <sz val="9"/>
        <color theme="1"/>
        <rFont val="B Nazanin"/>
        <charset val="178"/>
      </rPr>
      <t xml:space="preserve">پديد آوردن اثري كه محتواي آن از اثري كه قبلاً به زبان ديگري منتشر شده است برگرفته شده باشد.  </t>
    </r>
  </si>
  <si>
    <r>
      <t xml:space="preserve">- نگارش (بازنويسي): </t>
    </r>
    <r>
      <rPr>
        <sz val="9"/>
        <color theme="1"/>
        <rFont val="B Nazanin"/>
        <charset val="178"/>
      </rPr>
      <t xml:space="preserve">پديد آوردن اثري كه محتواي آن از آثار ديگر برگرفته شده باشد، اما زبان اثر و شيوه ارائه محتوا از شخص نگارنده باشد.  </t>
    </r>
  </si>
  <si>
    <t>- تصحيح انتقادي: گردآوري نسخ خطي معتبر موجود از يك اثر و مقايسه و مقابلة آنها با يكديگر و ارائه متنی صحيح از آن ميان با ذكر مقدمه و فهرست و توضيحات و حواشي لازم</t>
  </si>
  <si>
    <t>تصحیح انتقادی تا 7 ترجمه مرتبط با تخصص تا 7</t>
  </si>
  <si>
    <t xml:space="preserve"> تبصره 3: حداقل 50درصد امتیاز پژوهش و فناوری برای موسسات عضو هیات امنا می بایست از پژوهش های اصیل(موارد 1 تا 8 زیر) باشد :</t>
  </si>
  <si>
    <t>راهنمایی و مشاوره پایان‌نامه کارشناسی‌ارشد/ رساله دکتری</t>
  </si>
  <si>
    <t>ارائه کرسی‌های علمی - ترویجی</t>
  </si>
  <si>
    <t>مطابق آیین‌نامه ارتقا سقف امتیاز هر بند</t>
  </si>
  <si>
    <t>کسب رتبه در جشنواره‌های داخلی و خارجی</t>
  </si>
  <si>
    <t>کسب رتبه در جشنواره‌های بین المللی</t>
  </si>
  <si>
    <t xml:space="preserve">رتبه اول </t>
  </si>
  <si>
    <t xml:space="preserve">رتبه دوم </t>
  </si>
  <si>
    <t>کسب رتبه در جشنواره‌های ملی</t>
  </si>
  <si>
    <t xml:space="preserve">رتبه سوم </t>
  </si>
  <si>
    <r>
      <t xml:space="preserve">داوری و نظارت بر فعالیت‌های پژوهشی </t>
    </r>
    <r>
      <rPr>
        <sz val="10"/>
        <color theme="1"/>
        <rFont val="B Nazanin"/>
        <charset val="178"/>
      </rPr>
      <t>(سقف 10 امتیاز)</t>
    </r>
  </si>
  <si>
    <t xml:space="preserve">داوری کتاب، داوری یا نظارت بر طرح‌های پژوهشی </t>
  </si>
  <si>
    <t>جدول مجموع امتیازات از تاریخ ترفیع سال قبل تا تاریخ ترفیع سال جاری</t>
  </si>
  <si>
    <t>جمع امتیاز کسب شده</t>
  </si>
  <si>
    <t>امتیاز کسب شده برای سال میلادی جاری</t>
  </si>
  <si>
    <t>امتیاز کسب شده برای سال میلادی گذشته</t>
  </si>
  <si>
    <t>جمع امتیازات</t>
  </si>
  <si>
    <t>جمع امتیاز پژوهش اصیل غیر مقاله کنفرانس</t>
  </si>
  <si>
    <t>جمع امتیاز مقالات کامل کنفرانس</t>
  </si>
  <si>
    <t>جمع امتیاز پژوهش‌های غیر اصیل</t>
  </si>
  <si>
    <t>تبصره 4: امتیاز کسب شده در سال میلادی گذشته به مواردی تعلق می‌گیرد که از تاریخ ترفیع سال قبل شروع شده تا تاریخ دهم دی ماه و برای امتیاز کسب شده برای سال میلادی جاری از تاریخ یازدهم دی ماه تا تاریخ ترفیع جدید محسوب می‌شود. این تقسیم‌بندی فقط مختص پژوهانه بوده و در ترفیع سالانه جمع امتیاز کسب شده در نظر گرفته می‌شود.</t>
  </si>
  <si>
    <t>ردیف</t>
  </si>
  <si>
    <t>ذخیره سه سال قبل از سال جاری</t>
  </si>
  <si>
    <t>ذخیره دو سال قبل از سال جاری</t>
  </si>
  <si>
    <t>ذخیره  سال قبل از سال جاری</t>
  </si>
  <si>
    <t>امتیاز خام سال جاری</t>
  </si>
  <si>
    <t>ماده 5</t>
  </si>
  <si>
    <t>ماده 6</t>
  </si>
  <si>
    <t>ماده 7</t>
  </si>
  <si>
    <t>امتیاز مورد نیاز با اکتساب ضرایب</t>
  </si>
  <si>
    <t>ذخیره دو سال قبل از سال جاری پس از کسر امتیاز</t>
  </si>
  <si>
    <t>ذخیره  سال قبل از سال جاری پس از کسر امتیاز</t>
  </si>
  <si>
    <t>ذخیره  سال  جاری پس از کسر امتیاز</t>
  </si>
  <si>
    <t>جدید الاستخدام</t>
  </si>
  <si>
    <t>فاقد دوره تحصیلات تکمیلی</t>
  </si>
  <si>
    <t>سال اول</t>
  </si>
  <si>
    <t>سال دوم</t>
  </si>
  <si>
    <t>مدیران اجرایی</t>
  </si>
  <si>
    <t>امتیاز پژوهش اصیل غیر مقاله کنفرانس</t>
  </si>
  <si>
    <t>امتیاز پژوهش اصیل از مقالات کامل کنفرانس</t>
  </si>
  <si>
    <t>امتیاز موارد غیراصیل</t>
  </si>
  <si>
    <t>تبصره 5: در خصوص جدول "خلاصه امتیازات پژوهشی مورد نیاز برای ترفیع سالانه" در صورتیکه یک عضو هیئت علمی نتواند حداقل امتیازات مکفی از ردیف 1 جدول بالا را احراز کند، می‌توان از امتیازات ردیف‌های دیگر جدول مذکور به عنوان جبران موارد مورد نیاز استفاده نماید. لازم به ذکر است که در این مورد ذخیره پژوهشی سال جاری برابر با مقدار منفی امتیاز مورد نیاز اعمال خواهد شد و عضو هیئت علمی موظف است تا پایان سال بعدی این امتیاز را جبران نماید. در ضمن استفاده از این تبصره در دو سال متوالی مجاز نمی‌باشد.</t>
  </si>
  <si>
    <t>الف) جمع ذخیره پژوهشی از سنوات گذشته و سال جاری جهت بررسی پایه تشویقی به تفکیک پژوهش‌های اصیل و غیراصیل:</t>
  </si>
  <si>
    <t>امضاء اعضاء کمیته منتخب دانشگاه</t>
  </si>
  <si>
    <t>1-3</t>
  </si>
  <si>
    <t>1-1-3</t>
  </si>
  <si>
    <t>2-1-3</t>
  </si>
  <si>
    <t>3-1-3</t>
  </si>
  <si>
    <t>2-3</t>
  </si>
  <si>
    <t>1-2-3</t>
  </si>
  <si>
    <t>2-2-3</t>
  </si>
  <si>
    <t>3-2-3</t>
  </si>
  <si>
    <t>3-3</t>
  </si>
  <si>
    <t>4-3</t>
  </si>
  <si>
    <t>1-4-3</t>
  </si>
  <si>
    <t>2-4-3</t>
  </si>
  <si>
    <t>3-4-3</t>
  </si>
  <si>
    <t>4-4-3</t>
  </si>
  <si>
    <t>5-4-3</t>
  </si>
  <si>
    <t>6-4-3</t>
  </si>
  <si>
    <t>7-4-3</t>
  </si>
  <si>
    <t>8-4-3</t>
  </si>
  <si>
    <t>9-4-3</t>
  </si>
  <si>
    <t>10-4-3</t>
  </si>
  <si>
    <t>5-3</t>
  </si>
  <si>
    <t>1-5-3</t>
  </si>
  <si>
    <t>2-5-3</t>
  </si>
  <si>
    <t>6-3</t>
  </si>
  <si>
    <t>7-3</t>
  </si>
  <si>
    <t>8-3</t>
  </si>
  <si>
    <t>1-8-3</t>
  </si>
  <si>
    <t>2-8-3</t>
  </si>
  <si>
    <t>9-3</t>
  </si>
  <si>
    <t>1-9-3</t>
  </si>
  <si>
    <t>2-9-3</t>
  </si>
  <si>
    <t>10-3</t>
  </si>
  <si>
    <t>11-3</t>
  </si>
  <si>
    <t>1-11-3</t>
  </si>
  <si>
    <t>2-11-3</t>
  </si>
  <si>
    <t>12-3</t>
  </si>
  <si>
    <t>1-12-3</t>
  </si>
  <si>
    <t>2-12-3</t>
  </si>
  <si>
    <r>
      <t xml:space="preserve"> و </t>
    </r>
    <r>
      <rPr>
        <u/>
        <sz val="10"/>
        <color rgb="FFC00000"/>
        <rFont val="B Nazanin"/>
        <charset val="178"/>
      </rPr>
      <t>دریافت کد رهگیری برای هر مورد</t>
    </r>
    <r>
      <rPr>
        <sz val="10"/>
        <color rgb="FFC00000"/>
        <rFont val="B Nazanin"/>
        <charset val="178"/>
      </rPr>
      <t>، در این فرم در مکان مربوطه به دقت درج نمایید. مسئولیت نقص پرونده مستقیما به عهده عضو هیات علمی خواهد بود.)</t>
    </r>
  </si>
  <si>
    <t>(همکار محترم: لطفاً  کلیه مدارک و مستندات مواد پژوهشی آیین‌نامه ارتقاء که در بازه زمانی آخرین ترفیع تا تقاضای جدید کسب نموده‌اید را پس از ثبت در سامانه پژوهشی</t>
  </si>
  <si>
    <t>1-6-3</t>
  </si>
  <si>
    <t>2-6-3</t>
  </si>
  <si>
    <t>3-6-3</t>
  </si>
  <si>
    <t>4-6-3</t>
  </si>
  <si>
    <t>5-6-3</t>
  </si>
  <si>
    <t>2. راهنمایی و مشاوره رساله دکتری یا سطح 4 حوزه (سقف برای رساله‌های کاربردی به منظور حل مشکلات با ضریب 1.5 برابر)</t>
  </si>
  <si>
    <t>1. راهنمایی و مشاوره پایان‌نامه کارشناسی‌ارشد و دکتری حرفه‌ای یا سطح 3 حوزه (سقف برای پایان‌نامه‌های کاربردی به منظور حل مشکلات کشور با ضریب 1.5 برابر)</t>
  </si>
  <si>
    <t>شده در سال میلادی جاری</t>
  </si>
  <si>
    <t>انتخاب کنید</t>
  </si>
  <si>
    <t>ISC</t>
  </si>
  <si>
    <t>نمایه تخصصی (بین المللی)</t>
  </si>
  <si>
    <t xml:space="preserve">مجلات علمی نمایه شده در نمایه‌های استنادی یا تخصصی  (ISC، Scopus)  و نمایه تخصصی ( بین المللی) </t>
  </si>
  <si>
    <t>Scopus</t>
  </si>
  <si>
    <t>مجلات علمی مورد تایید وزارت علوم                (مجلات علمی مورد تایید وزارت بهداشت که فاقد درجه بندی هستند، 4.5 امتیاز دارند)</t>
  </si>
  <si>
    <t xml:space="preserve">هر مورد2 تا سقف 5  </t>
  </si>
  <si>
    <t>طرح استانی 6 منطقه‌ای9 ملی 12 بین‌المللی15</t>
  </si>
  <si>
    <t xml:space="preserve">تصنيف: تدوين مجموعه اي كه حداقل 20% آن را ديدگاه هاي جديد و نوآوري‌هاي علمي نويسنده/ نويسندگان تشكيل دهد و با تحليل يا نقد ديدگاه هاي ديگران در يك موضوع مشخص همراه باشد، اگر چه قبلاً آن ها را در مقاله هاي خود منتشر كرده </t>
  </si>
  <si>
    <t>هر مورد 1 امتیاز تا سقف 10</t>
  </si>
  <si>
    <t>هر مورد 2 امتیاز تا سقف 10</t>
  </si>
  <si>
    <t xml:space="preserve"> نام و نام خانوادگی:    </t>
  </si>
  <si>
    <t xml:space="preserve"> دانشکده:</t>
  </si>
  <si>
    <t xml:space="preserve">   تاریخ آخرین ترفیع:</t>
  </si>
  <si>
    <t xml:space="preserve">   سمت اجرایی:</t>
  </si>
  <si>
    <t>مرتبه علمی:</t>
  </si>
  <si>
    <t>ادبیات و علوم انسانی</t>
  </si>
  <si>
    <t>علوم پایه</t>
  </si>
  <si>
    <t>هنر</t>
  </si>
  <si>
    <t>فنی و مهندسی</t>
  </si>
  <si>
    <t>مربی</t>
  </si>
  <si>
    <t>استادیار</t>
  </si>
  <si>
    <t>دانشیار</t>
  </si>
  <si>
    <t>استاد</t>
  </si>
  <si>
    <t>فیزیک</t>
  </si>
  <si>
    <t>زبان انگلیسی</t>
  </si>
  <si>
    <t>زبان و ادبیات فارسی</t>
  </si>
  <si>
    <t>باستان شناسی و تاریخ</t>
  </si>
  <si>
    <t>تربیت بدنی و علوم ورزشی</t>
  </si>
  <si>
    <t>جامعه شناسی</t>
  </si>
  <si>
    <t>تاریخ تشیع</t>
  </si>
  <si>
    <t>ریاضی</t>
  </si>
  <si>
    <t>آمار</t>
  </si>
  <si>
    <t>شیمی</t>
  </si>
  <si>
    <t>مهندسی برق</t>
  </si>
  <si>
    <t>مهندسی پزشکی</t>
  </si>
  <si>
    <t>مهندسی مکاترونیک</t>
  </si>
  <si>
    <t>مهندسی صنایع و نساجی</t>
  </si>
  <si>
    <t>نقاشی</t>
  </si>
  <si>
    <t>ارتباط تصویری</t>
  </si>
  <si>
    <t>مجسمه سازی</t>
  </si>
  <si>
    <t>عکاسی</t>
  </si>
  <si>
    <t>پژوهش هنر</t>
  </si>
  <si>
    <t>هنرهای اسلامی</t>
  </si>
  <si>
    <t>بین صفر تا 10</t>
  </si>
  <si>
    <t>اثر بدیع و ارزنده هنری یا ادبی و فلسفی چاپ شده (سقف کل امتیاز این بند 30 می باشد)</t>
  </si>
  <si>
    <t>تا 5</t>
  </si>
  <si>
    <t xml:space="preserve">تا 7 </t>
  </si>
  <si>
    <t>تا 8</t>
  </si>
  <si>
    <t>امتیاز مربوط به سه بند اول پژوهانه سال بعد از سال جاری</t>
  </si>
  <si>
    <t>امتیاز مربوط به بقیه بندهای پژوهانه سال بعد از سال جاری</t>
  </si>
  <si>
    <t>امتیاز کل پژوهانه سال بعد از سال جاری( با احتساب کلیه ضرایب)</t>
  </si>
  <si>
    <t>با اعمال ضریب دانشکده</t>
  </si>
  <si>
    <t>کل</t>
  </si>
  <si>
    <t>فروش اثر در حراجی‌های آثار هنری</t>
  </si>
  <si>
    <t>گروه‌های تازه تاسیس (سابقه کمتر از 5سال)</t>
  </si>
  <si>
    <r>
      <t xml:space="preserve">جدول "خلاصه امتیازات پژوهشی مورد نیاز برای ترفیع سالانه"  </t>
    </r>
    <r>
      <rPr>
        <sz val="12"/>
        <color theme="1"/>
        <rFont val="B Nazanin"/>
        <charset val="178"/>
      </rPr>
      <t xml:space="preserve"> </t>
    </r>
    <r>
      <rPr>
        <b/>
        <sz val="11"/>
        <color theme="1"/>
        <rFont val="B Nazanin"/>
        <charset val="178"/>
      </rPr>
      <t xml:space="preserve">سرکار خانم/ جناب آقای:                                                           </t>
    </r>
    <r>
      <rPr>
        <b/>
        <sz val="12"/>
        <color theme="1"/>
        <rFont val="B Nazanin"/>
        <charset val="178"/>
      </rPr>
      <t/>
    </r>
  </si>
  <si>
    <t xml:space="preserve"> تا تاریخ:</t>
  </si>
  <si>
    <t>تاریخ و امضا</t>
  </si>
  <si>
    <t xml:space="preserve">تایید عضو هیات علمی:                        </t>
  </si>
  <si>
    <t xml:space="preserve">تایید رئیس دانشکده :                                                                        </t>
  </si>
  <si>
    <t xml:space="preserve">تایید مدیر پژوهشی دانشگاه:   </t>
  </si>
  <si>
    <t xml:space="preserve">عضویت در هیات داوران یا هیات انتخاب آثار هنری </t>
  </si>
  <si>
    <t xml:space="preserve">امتیاز پژوهشهای اصیل غیر از مقاله کنفرانس:                          </t>
  </si>
  <si>
    <t xml:space="preserve">  امتیاز پژوهش اصیل از مقالات کامل کنفرانس:      </t>
  </si>
  <si>
    <t xml:space="preserve">  امتیاز پژوهش‌های غیر اصیل: </t>
  </si>
  <si>
    <t xml:space="preserve">  تاریخ و امضا</t>
  </si>
  <si>
    <t>رئیس دانشگاه :</t>
  </si>
  <si>
    <t xml:space="preserve">نماینده اساتید:                                                                                                     </t>
  </si>
  <si>
    <t>آثار داوری­شده و منتخب جشنواره‌ها، مسابقات و رویداد‌های هنری</t>
  </si>
  <si>
    <t xml:space="preserve">جدول "گزارش سه ساله اعتبارهای پژوهانه"   سرکار خانم/ جناب آقای:                                              </t>
  </si>
  <si>
    <t>وزارت بهداشت</t>
  </si>
  <si>
    <t>تا 6</t>
  </si>
  <si>
    <t>6-6-3</t>
  </si>
  <si>
    <t>درجه اعتبار د</t>
  </si>
  <si>
    <t>آثار هنری چاپ شده/ منتشر شده/ تولید انبوه</t>
  </si>
  <si>
    <r>
      <t xml:space="preserve"> </t>
    </r>
    <r>
      <rPr>
        <b/>
        <sz val="10"/>
        <color theme="1"/>
        <rFont val="B Nazanin"/>
        <charset val="178"/>
      </rPr>
      <t>بسمه تعالی</t>
    </r>
  </si>
  <si>
    <t>تبصره 2: مطابق «آیین نامه تعيين ضوابط و شاخصه هاي تشخيص، سنجش و ارزيابي اثر بديع و ارزنده هنري» امتیازدهی شود.</t>
  </si>
  <si>
    <r>
      <t>1. مقاله علمی ـ پژوهشی؛  2. مقاله کامل همایشی (حداکثر 30 درصد امتیاز تبصره 5)؛  3. طرح پژوهش و فناوری برون دانشگاهی؛  4. اختراع یا اکتشاف؛  5. تولید دانش  فنی و تجاری سازی فناوری؛  6. تألیف و تصنیف کتاب؛  7. مقاله علمی ـ ترویجی؛  8. اثر بدیع و ارزنده هنری و اثر فلسفی و ادبی چاپ شده</t>
    </r>
    <r>
      <rPr>
        <b/>
        <sz val="10"/>
        <color rgb="FFC00000"/>
        <rFont val="B Nazanin"/>
        <charset val="178"/>
      </rPr>
      <t>.</t>
    </r>
  </si>
  <si>
    <t xml:space="preserve">تایید مدیر گروه: </t>
  </si>
  <si>
    <t xml:space="preserve">معاون آموزشی و پژوهشی دانشگاه و دبیر کمیته منتخب: </t>
  </si>
  <si>
    <t>یک استاد مشاور</t>
  </si>
  <si>
    <t>دو استاد مشاور</t>
  </si>
  <si>
    <t>یک استاد راهنما</t>
  </si>
  <si>
    <t>دو استاد راهنما</t>
  </si>
  <si>
    <t>داوری مقاله‌های علمی پژوهشی معتبر و آثار بدیع و ارزنده هنری                                           ( * امتیازدهی داوری آثار بدیع و ارزنده هنری مطابق «آیین نامه تعيين ضوابط و شاخصه هاي تشخيص، سنجش و ارزيابي اثر بديع و ارزنده هنري» امتیازدهی شود.)</t>
  </si>
  <si>
    <t xml:space="preserve"> تأليف: ساماندهي مجموعه اي از داده هاي علمي و نظريات پذيرفته شده بر اساس تحليل يا تركيب مبتكرانه كه معمولاً با نقد يا نتيجه‌گيري همراه است.                                              -تصنیف: تدوین مجموعه ای که حداقل 20% آن را دیدگاه های جدید و نوآوری های علمی نویسنده/ نویسندگان تشکیل دهد و با تحلیل یا نقد دیدگاه های دیگران در یک موضوع مشخص همراه باشد، اگر چه قبلا آن ها را در مقاله های خوئ منتشر کرده باشد.</t>
  </si>
  <si>
    <t>مبلغ ذخیره  سه سال قبل از سال جاری (ریال)</t>
  </si>
  <si>
    <t>مبلغ ذخیره دو سال قبل از سال جاری (ریال)</t>
  </si>
  <si>
    <t>مبلغ ذخیره یک سال قبل از سال جاری (ریال)</t>
  </si>
  <si>
    <t>مبلغ ذخیره سال جاری (ریال)</t>
  </si>
  <si>
    <t>اعتبار مصرف شده سال قبل از  سال جاری (ریال)</t>
  </si>
  <si>
    <t>ذخیره اعتبار دو سال قبل از سال جاری پس از کسر اعتبار مصرف شده (ریال)</t>
  </si>
  <si>
    <t>ذخیره اعتبار سال قبل از سال جاری پس از کسر اعتبار مصرف شده (ریال)</t>
  </si>
  <si>
    <t>ذخیره اعتبار سال جاری پس از کسر اعتبار مصرف شده (ریال)</t>
  </si>
  <si>
    <t>می باشد</t>
  </si>
  <si>
    <t>نمی باشد</t>
  </si>
  <si>
    <r>
      <t xml:space="preserve">ب) با توجه به مندرجات جداول فوق، ایشان حائز دریافت ترفیع سالانه           </t>
    </r>
    <r>
      <rPr>
        <b/>
        <sz val="11"/>
        <color theme="1"/>
        <rFont val="B Nazanin"/>
        <charset val="178"/>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</si>
</sst>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1"/>
      <color theme="1"/>
      <name val="Calibri"/>
      <family val="2"/>
      <charset val="178"/>
      <scheme val="minor"/>
    </font>
    <font>
      <sz val="12"/>
      <color theme="1"/>
      <name val="Times New Roman"/>
      <family val="1"/>
    </font>
    <font>
      <sz val="10"/>
      <color theme="1"/>
      <name val="B Nazanin"/>
      <charset val="178"/>
    </font>
    <font>
      <sz val="10"/>
      <color theme="1"/>
      <name val="Times New Roman"/>
      <family val="1"/>
    </font>
    <font>
      <b/>
      <sz val="12"/>
      <color theme="1"/>
      <name val="B Nazanin"/>
      <charset val="178"/>
    </font>
    <font>
      <b/>
      <sz val="10"/>
      <color theme="1"/>
      <name val="B Nazanin"/>
      <charset val="178"/>
    </font>
    <font>
      <sz val="10"/>
      <color rgb="FFC00000"/>
      <name val="B Nazanin"/>
      <charset val="178"/>
    </font>
    <font>
      <u/>
      <sz val="10"/>
      <color rgb="FFC00000"/>
      <name val="B Nazanin"/>
      <charset val="178"/>
    </font>
    <font>
      <b/>
      <sz val="11"/>
      <color theme="1"/>
      <name val="B Nazanin"/>
      <charset val="178"/>
    </font>
    <font>
      <b/>
      <u/>
      <sz val="10"/>
      <color theme="1"/>
      <name val="B Nazanin"/>
      <charset val="178"/>
    </font>
    <font>
      <sz val="9"/>
      <color theme="1"/>
      <name val="B Nazanin"/>
      <charset val="178"/>
    </font>
    <font>
      <sz val="8"/>
      <color theme="1"/>
      <name val="B Nazanin"/>
      <charset val="178"/>
    </font>
    <font>
      <sz val="11"/>
      <color theme="1"/>
      <name val="B Nazanin"/>
      <charset val="178"/>
    </font>
    <font>
      <sz val="12"/>
      <color theme="1"/>
      <name val="B Nazanin"/>
      <charset val="178"/>
    </font>
    <font>
      <i/>
      <sz val="12"/>
      <color theme="1"/>
      <name val="Calibri Light"/>
      <family val="2"/>
    </font>
    <font>
      <sz val="10"/>
      <color rgb="FFFF0000"/>
      <name val="B Nazanin"/>
      <charset val="178"/>
    </font>
    <font>
      <sz val="11"/>
      <color rgb="FFFF0000"/>
      <name val="Calibri"/>
      <family val="2"/>
      <charset val="178"/>
      <scheme val="minor"/>
    </font>
    <font>
      <b/>
      <sz val="11"/>
      <color theme="1"/>
      <name val="Calibri"/>
      <family val="2"/>
      <charset val="178"/>
      <scheme val="minor"/>
    </font>
    <font>
      <b/>
      <sz val="12"/>
      <color theme="1"/>
      <name val="Times New Roman"/>
      <family val="1"/>
    </font>
    <font>
      <b/>
      <sz val="9"/>
      <color rgb="FFC00000"/>
      <name val="B Nazanin"/>
      <charset val="178"/>
    </font>
    <font>
      <b/>
      <sz val="10"/>
      <color rgb="FFC00000"/>
      <name val="B Nazanin"/>
      <charset val="178"/>
    </font>
  </fonts>
  <fills count="10">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0"/>
        <bgColor indexed="64"/>
      </patternFill>
    </fill>
    <fill>
      <patternFill patternType="solid">
        <fgColor theme="7"/>
        <bgColor indexed="64"/>
      </patternFill>
    </fill>
  </fills>
  <borders count="2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rgb="FFFFFFFF"/>
      </left>
      <right/>
      <top style="medium">
        <color indexed="64"/>
      </top>
      <bottom/>
      <diagonal/>
    </border>
    <border>
      <left/>
      <right style="medium">
        <color rgb="FFFFFFFF"/>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362">
    <xf numFmtId="0" fontId="0" fillId="0" borderId="0" xfId="0"/>
    <xf numFmtId="0" fontId="0" fillId="0" borderId="8" xfId="0" applyBorder="1"/>
    <xf numFmtId="0" fontId="10" fillId="2" borderId="8" xfId="0" applyFont="1" applyFill="1" applyBorder="1" applyAlignment="1">
      <alignment horizontal="center" vertical="center" wrapText="1" readingOrder="2"/>
    </xf>
    <xf numFmtId="0" fontId="0" fillId="2" borderId="9" xfId="0" applyFill="1" applyBorder="1" applyAlignment="1">
      <alignment vertical="center" wrapText="1"/>
    </xf>
    <xf numFmtId="0" fontId="2" fillId="3" borderId="9" xfId="0" applyFont="1" applyFill="1" applyBorder="1" applyAlignment="1">
      <alignment horizontal="center" vertical="center" wrapText="1" readingOrder="2"/>
    </xf>
    <xf numFmtId="0" fontId="3" fillId="0" borderId="0" xfId="0" applyFont="1" applyAlignment="1">
      <alignment vertical="center" wrapText="1"/>
    </xf>
    <xf numFmtId="0" fontId="2" fillId="3" borderId="9" xfId="0" applyFont="1" applyFill="1" applyBorder="1" applyAlignment="1">
      <alignment horizontal="right" vertical="center" wrapText="1" readingOrder="2"/>
    </xf>
    <xf numFmtId="0" fontId="2" fillId="3" borderId="5" xfId="0" applyFont="1" applyFill="1" applyBorder="1" applyAlignment="1">
      <alignment horizontal="right" vertical="center" wrapText="1" readingOrder="2"/>
    </xf>
    <xf numFmtId="0" fontId="1" fillId="0" borderId="0" xfId="0" applyFont="1" applyAlignment="1">
      <alignment horizontal="center" vertical="center" readingOrder="2"/>
    </xf>
    <xf numFmtId="49" fontId="1" fillId="0" borderId="0" xfId="0" applyNumberFormat="1" applyFont="1" applyAlignment="1">
      <alignment horizontal="justify" vertical="center" readingOrder="2"/>
    </xf>
    <xf numFmtId="49" fontId="0" fillId="0" borderId="0" xfId="0" applyNumberFormat="1"/>
    <xf numFmtId="49" fontId="3" fillId="0" borderId="0" xfId="0" applyNumberFormat="1" applyFont="1" applyAlignment="1">
      <alignment horizontal="justify" vertical="center" readingOrder="2"/>
    </xf>
    <xf numFmtId="49" fontId="2" fillId="3" borderId="4" xfId="0" applyNumberFormat="1" applyFont="1" applyFill="1" applyBorder="1" applyAlignment="1">
      <alignment horizontal="center" vertical="center" wrapText="1" readingOrder="2"/>
    </xf>
    <xf numFmtId="49" fontId="3" fillId="0" borderId="0" xfId="0" applyNumberFormat="1" applyFont="1" applyAlignment="1">
      <alignment vertical="center" wrapText="1"/>
    </xf>
    <xf numFmtId="49" fontId="14" fillId="0" borderId="0" xfId="0" applyNumberFormat="1" applyFont="1" applyAlignment="1">
      <alignment horizontal="right" vertical="center"/>
    </xf>
    <xf numFmtId="0" fontId="0" fillId="0" borderId="0" xfId="0" applyBorder="1"/>
    <xf numFmtId="0" fontId="0" fillId="0" borderId="0" xfId="0" applyNumberFormat="1"/>
    <xf numFmtId="0" fontId="2" fillId="2" borderId="8" xfId="0" applyNumberFormat="1" applyFont="1" applyFill="1" applyBorder="1" applyAlignment="1">
      <alignment horizontal="center" vertical="center" wrapText="1" readingOrder="2"/>
    </xf>
    <xf numFmtId="0" fontId="2" fillId="2" borderId="9" xfId="0" applyNumberFormat="1" applyFont="1" applyFill="1" applyBorder="1" applyAlignment="1">
      <alignment horizontal="center" vertical="center" wrapText="1" readingOrder="2"/>
    </xf>
    <xf numFmtId="0" fontId="3" fillId="0" borderId="0" xfId="0" applyNumberFormat="1" applyFont="1" applyAlignment="1">
      <alignment vertical="center" wrapText="1"/>
    </xf>
    <xf numFmtId="0" fontId="10" fillId="2" borderId="2" xfId="0" applyFont="1" applyFill="1" applyBorder="1" applyAlignment="1">
      <alignment horizontal="center" vertical="center" wrapText="1" readingOrder="2"/>
    </xf>
    <xf numFmtId="0" fontId="10" fillId="2" borderId="3" xfId="0" applyFont="1" applyFill="1" applyBorder="1" applyAlignment="1">
      <alignment horizontal="center" vertical="center" wrapText="1" readingOrder="2"/>
    </xf>
    <xf numFmtId="0" fontId="0" fillId="2" borderId="4" xfId="0" applyFill="1" applyBorder="1" applyAlignment="1">
      <alignment vertical="center" wrapText="1"/>
    </xf>
    <xf numFmtId="0" fontId="2" fillId="3" borderId="5" xfId="0" applyFont="1" applyFill="1" applyBorder="1" applyAlignment="1">
      <alignment vertical="center" wrapText="1" readingOrder="2"/>
    </xf>
    <xf numFmtId="0" fontId="2" fillId="3" borderId="0" xfId="0" applyFont="1" applyFill="1" applyBorder="1" applyAlignment="1">
      <alignment vertical="center" wrapText="1" readingOrder="2"/>
    </xf>
    <xf numFmtId="0" fontId="2" fillId="4" borderId="1" xfId="0" applyFont="1" applyFill="1" applyBorder="1" applyAlignment="1">
      <alignment horizontal="center" vertical="center" wrapText="1" readingOrder="2"/>
    </xf>
    <xf numFmtId="0" fontId="2" fillId="6" borderId="9" xfId="0" applyNumberFormat="1" applyFont="1" applyFill="1" applyBorder="1" applyAlignment="1">
      <alignment horizontal="center" vertical="center" wrapText="1" readingOrder="2"/>
    </xf>
    <xf numFmtId="0" fontId="2" fillId="7" borderId="9" xfId="0" applyNumberFormat="1" applyFont="1" applyFill="1" applyBorder="1" applyAlignment="1">
      <alignment horizontal="center" vertical="center" wrapText="1" readingOrder="2"/>
    </xf>
    <xf numFmtId="0" fontId="2" fillId="7" borderId="2" xfId="0" applyNumberFormat="1" applyFont="1" applyFill="1" applyBorder="1" applyAlignment="1">
      <alignment horizontal="center" vertical="center" wrapText="1" readingOrder="2"/>
    </xf>
    <xf numFmtId="49" fontId="2" fillId="6" borderId="4" xfId="0" applyNumberFormat="1" applyFont="1" applyFill="1" applyBorder="1" applyAlignment="1">
      <alignment horizontal="center" vertical="center" wrapText="1" readingOrder="2"/>
    </xf>
    <xf numFmtId="49" fontId="2" fillId="7" borderId="4" xfId="0" applyNumberFormat="1" applyFont="1" applyFill="1" applyBorder="1" applyAlignment="1">
      <alignment horizontal="center" vertical="center" wrapText="1" readingOrder="2"/>
    </xf>
    <xf numFmtId="0" fontId="10" fillId="6" borderId="9" xfId="0" applyNumberFormat="1" applyFont="1" applyFill="1" applyBorder="1" applyAlignment="1">
      <alignment horizontal="center" vertical="center" wrapText="1" readingOrder="2"/>
    </xf>
    <xf numFmtId="0" fontId="0" fillId="8" borderId="0" xfId="0" applyFill="1"/>
    <xf numFmtId="0" fontId="2" fillId="5" borderId="1" xfId="0" applyFont="1" applyFill="1" applyBorder="1" applyAlignment="1">
      <alignment vertical="center" readingOrder="2"/>
    </xf>
    <xf numFmtId="0" fontId="2" fillId="5" borderId="1" xfId="0" applyFont="1" applyFill="1" applyBorder="1" applyAlignment="1">
      <alignment horizontal="center" vertical="center" readingOrder="2"/>
    </xf>
    <xf numFmtId="0" fontId="2" fillId="4" borderId="8" xfId="0" applyFont="1" applyFill="1" applyBorder="1" applyAlignment="1">
      <alignment horizontal="center" vertical="center" readingOrder="2"/>
    </xf>
    <xf numFmtId="49" fontId="2" fillId="4" borderId="8" xfId="0" applyNumberFormat="1" applyFont="1" applyFill="1" applyBorder="1" applyAlignment="1">
      <alignment horizontal="center" vertical="center" readingOrder="2"/>
    </xf>
    <xf numFmtId="0" fontId="2" fillId="4" borderId="9" xfId="0" applyFont="1" applyFill="1" applyBorder="1" applyAlignment="1">
      <alignment horizontal="center" vertical="center" readingOrder="2"/>
    </xf>
    <xf numFmtId="0" fontId="0" fillId="4" borderId="9" xfId="0" applyFill="1" applyBorder="1" applyAlignment="1">
      <alignment vertical="center"/>
    </xf>
    <xf numFmtId="0" fontId="2" fillId="4" borderId="15" xfId="0" applyFont="1" applyFill="1" applyBorder="1" applyAlignment="1">
      <alignment horizontal="center" vertical="center" wrapText="1" readingOrder="2"/>
    </xf>
    <xf numFmtId="49" fontId="2" fillId="4" borderId="9" xfId="0" applyNumberFormat="1" applyFont="1" applyFill="1" applyBorder="1" applyAlignment="1">
      <alignment horizontal="center" vertical="center" wrapText="1" readingOrder="2"/>
    </xf>
    <xf numFmtId="49" fontId="8" fillId="8" borderId="0" xfId="0" applyNumberFormat="1" applyFont="1" applyFill="1" applyAlignment="1">
      <alignment horizontal="justify" vertical="center" readingOrder="2"/>
    </xf>
    <xf numFmtId="49" fontId="0" fillId="8" borderId="0" xfId="0" applyNumberFormat="1" applyFill="1"/>
    <xf numFmtId="0" fontId="2" fillId="4" borderId="1" xfId="0" applyFont="1" applyFill="1" applyBorder="1" applyAlignment="1">
      <alignment vertical="center" wrapText="1" readingOrder="2"/>
    </xf>
    <xf numFmtId="0" fontId="16" fillId="0" borderId="0" xfId="0" applyFont="1"/>
    <xf numFmtId="0" fontId="16" fillId="9" borderId="0" xfId="0" applyFont="1" applyFill="1"/>
    <xf numFmtId="0" fontId="0" fillId="9" borderId="0" xfId="0" applyFill="1"/>
    <xf numFmtId="0" fontId="0" fillId="0" borderId="0" xfId="0" applyNumberFormat="1" applyBorder="1"/>
    <xf numFmtId="0" fontId="2" fillId="3" borderId="0" xfId="0" applyFont="1" applyFill="1" applyBorder="1" applyAlignment="1">
      <alignment horizontal="right" vertical="center" wrapText="1" readingOrder="2"/>
    </xf>
    <xf numFmtId="0" fontId="18" fillId="0" borderId="0" xfId="0" applyFont="1" applyAlignment="1">
      <alignment horizontal="center" vertical="center" readingOrder="2"/>
    </xf>
    <xf numFmtId="49" fontId="8" fillId="3" borderId="4" xfId="0" applyNumberFormat="1" applyFont="1" applyFill="1" applyBorder="1" applyAlignment="1">
      <alignment horizontal="center" vertical="center" wrapText="1" readingOrder="2"/>
    </xf>
    <xf numFmtId="49" fontId="5" fillId="3" borderId="4" xfId="0" applyNumberFormat="1" applyFont="1" applyFill="1" applyBorder="1" applyAlignment="1">
      <alignment horizontal="center" vertical="center" wrapText="1" readingOrder="2"/>
    </xf>
    <xf numFmtId="49" fontId="5" fillId="3" borderId="1" xfId="0" applyNumberFormat="1" applyFont="1" applyFill="1" applyBorder="1" applyAlignment="1">
      <alignment horizontal="center" vertical="center" wrapText="1" readingOrder="2"/>
    </xf>
    <xf numFmtId="0" fontId="2" fillId="5" borderId="1" xfId="0" applyFont="1" applyFill="1" applyBorder="1" applyAlignment="1" applyProtection="1">
      <alignment horizontal="center" vertical="center" readingOrder="2"/>
      <protection locked="0"/>
    </xf>
    <xf numFmtId="0" fontId="2" fillId="5" borderId="1" xfId="0" applyFont="1" applyFill="1" applyBorder="1" applyAlignment="1" applyProtection="1">
      <alignment vertical="center" readingOrder="2"/>
      <protection locked="0"/>
    </xf>
    <xf numFmtId="0" fontId="2" fillId="7" borderId="9" xfId="0" applyFont="1" applyFill="1" applyBorder="1" applyAlignment="1" applyProtection="1">
      <alignment horizontal="center" vertical="center" wrapText="1" readingOrder="2"/>
      <protection locked="0"/>
    </xf>
    <xf numFmtId="0" fontId="3" fillId="7" borderId="9" xfId="0" applyFont="1" applyFill="1" applyBorder="1" applyAlignment="1" applyProtection="1">
      <alignment horizontal="center" vertical="center" wrapText="1" readingOrder="2"/>
      <protection locked="0"/>
    </xf>
    <xf numFmtId="0" fontId="3" fillId="6" borderId="1" xfId="0" applyFont="1" applyFill="1" applyBorder="1" applyAlignment="1" applyProtection="1">
      <alignment horizontal="center" vertical="center" wrapText="1" readingOrder="2"/>
      <protection locked="0"/>
    </xf>
    <xf numFmtId="0" fontId="3" fillId="6" borderId="9" xfId="0" applyFont="1" applyFill="1" applyBorder="1" applyAlignment="1" applyProtection="1">
      <alignment horizontal="center" vertical="center" wrapText="1" readingOrder="2"/>
      <protection locked="0"/>
    </xf>
    <xf numFmtId="0" fontId="2" fillId="6" borderId="9" xfId="0" applyFont="1" applyFill="1" applyBorder="1" applyAlignment="1" applyProtection="1">
      <alignment horizontal="center" vertical="center" wrapText="1" readingOrder="2"/>
      <protection locked="0"/>
    </xf>
    <xf numFmtId="0" fontId="2" fillId="7" borderId="2" xfId="0" applyFont="1" applyFill="1" applyBorder="1" applyAlignment="1" applyProtection="1">
      <alignment horizontal="center" vertical="center" wrapText="1" readingOrder="2"/>
      <protection locked="0"/>
    </xf>
    <xf numFmtId="0" fontId="8" fillId="6" borderId="9" xfId="0" applyFont="1" applyFill="1" applyBorder="1" applyAlignment="1" applyProtection="1">
      <alignment horizontal="right" vertical="center" wrapText="1" readingOrder="2"/>
      <protection locked="0"/>
    </xf>
    <xf numFmtId="0" fontId="2" fillId="7" borderId="1" xfId="0" applyFont="1" applyFill="1" applyBorder="1" applyAlignment="1" applyProtection="1">
      <alignment vertical="center" wrapText="1" readingOrder="2"/>
      <protection locked="0"/>
    </xf>
    <xf numFmtId="0" fontId="2" fillId="7" borderId="3" xfId="0" applyFont="1" applyFill="1" applyBorder="1" applyAlignment="1" applyProtection="1">
      <alignment vertical="center" wrapText="1" readingOrder="2"/>
      <protection locked="0"/>
    </xf>
    <xf numFmtId="0" fontId="2" fillId="6" borderId="9" xfId="0" applyFont="1" applyFill="1" applyBorder="1" applyAlignment="1" applyProtection="1">
      <alignment horizontal="right" vertical="center" wrapText="1" readingOrder="2"/>
      <protection locked="0"/>
    </xf>
    <xf numFmtId="0" fontId="2" fillId="7" borderId="9" xfId="0" applyFont="1" applyFill="1" applyBorder="1" applyAlignment="1" applyProtection="1">
      <alignment horizontal="right" vertical="center" wrapText="1" readingOrder="2"/>
      <protection locked="0"/>
    </xf>
    <xf numFmtId="0" fontId="2" fillId="7" borderId="1" xfId="0" applyFont="1" applyFill="1" applyBorder="1" applyAlignment="1" applyProtection="1">
      <alignment horizontal="right" vertical="center" wrapText="1" readingOrder="2"/>
      <protection locked="0"/>
    </xf>
    <xf numFmtId="0" fontId="2" fillId="7" borderId="4" xfId="0" applyFont="1" applyFill="1" applyBorder="1" applyAlignment="1" applyProtection="1">
      <alignment horizontal="right" vertical="center" wrapText="1" readingOrder="2"/>
      <protection locked="0"/>
    </xf>
    <xf numFmtId="0" fontId="2" fillId="7" borderId="9" xfId="0" applyNumberFormat="1" applyFont="1" applyFill="1" applyBorder="1" applyAlignment="1" applyProtection="1">
      <alignment horizontal="center" vertical="center" wrapText="1" readingOrder="2"/>
      <protection hidden="1"/>
    </xf>
    <xf numFmtId="0" fontId="2" fillId="6" borderId="1" xfId="0" applyNumberFormat="1" applyFont="1" applyFill="1" applyBorder="1" applyAlignment="1" applyProtection="1">
      <alignment horizontal="center" vertical="center" wrapText="1" readingOrder="2"/>
      <protection hidden="1"/>
    </xf>
    <xf numFmtId="0" fontId="2" fillId="6" borderId="9" xfId="0" applyNumberFormat="1" applyFont="1" applyFill="1" applyBorder="1" applyAlignment="1" applyProtection="1">
      <alignment horizontal="center" vertical="center" wrapText="1" readingOrder="2"/>
      <protection hidden="1"/>
    </xf>
    <xf numFmtId="0" fontId="2" fillId="8" borderId="1" xfId="0" applyFont="1" applyFill="1" applyBorder="1" applyAlignment="1" applyProtection="1">
      <alignment horizontal="center" vertical="center"/>
      <protection hidden="1"/>
    </xf>
    <xf numFmtId="0" fontId="5" fillId="8" borderId="1" xfId="0" applyNumberFormat="1" applyFont="1" applyFill="1" applyBorder="1" applyAlignment="1" applyProtection="1">
      <alignment horizontal="center" vertical="center" readingOrder="2"/>
      <protection hidden="1"/>
    </xf>
    <xf numFmtId="0" fontId="2" fillId="6" borderId="9" xfId="0" applyFont="1" applyFill="1" applyBorder="1" applyAlignment="1" applyProtection="1">
      <alignment horizontal="center" vertical="center" wrapText="1" readingOrder="2"/>
      <protection hidden="1"/>
    </xf>
    <xf numFmtId="2" fontId="2" fillId="7" borderId="9" xfId="0" applyNumberFormat="1" applyFont="1" applyFill="1" applyBorder="1" applyAlignment="1" applyProtection="1">
      <alignment horizontal="center" vertical="center" wrapText="1" readingOrder="2"/>
      <protection locked="0"/>
    </xf>
    <xf numFmtId="2" fontId="2" fillId="7" borderId="1" xfId="0" applyNumberFormat="1" applyFont="1" applyFill="1" applyBorder="1" applyAlignment="1" applyProtection="1">
      <alignment horizontal="center" vertical="center" wrapText="1" readingOrder="2"/>
      <protection locked="0"/>
    </xf>
    <xf numFmtId="2" fontId="2" fillId="6" borderId="1" xfId="0" applyNumberFormat="1" applyFont="1" applyFill="1" applyBorder="1" applyAlignment="1" applyProtection="1">
      <alignment horizontal="center" vertical="center" wrapText="1" readingOrder="2"/>
      <protection locked="0"/>
    </xf>
    <xf numFmtId="2" fontId="2" fillId="6" borderId="9" xfId="0" applyNumberFormat="1" applyFont="1" applyFill="1" applyBorder="1" applyAlignment="1" applyProtection="1">
      <alignment horizontal="center" vertical="center" wrapText="1" readingOrder="2"/>
      <protection locked="0"/>
    </xf>
    <xf numFmtId="2" fontId="2" fillId="7" borderId="2" xfId="0" applyNumberFormat="1" applyFont="1" applyFill="1" applyBorder="1" applyAlignment="1" applyProtection="1">
      <alignment horizontal="center" vertical="center" wrapText="1" readingOrder="2"/>
      <protection locked="0"/>
    </xf>
    <xf numFmtId="2" fontId="8" fillId="6" borderId="9" xfId="0" applyNumberFormat="1" applyFont="1" applyFill="1" applyBorder="1" applyAlignment="1" applyProtection="1">
      <alignment horizontal="right" vertical="center" wrapText="1" readingOrder="2"/>
      <protection locked="0"/>
    </xf>
    <xf numFmtId="2" fontId="8" fillId="6" borderId="1" xfId="0" applyNumberFormat="1" applyFont="1" applyFill="1" applyBorder="1" applyAlignment="1" applyProtection="1">
      <alignment horizontal="right" vertical="center" wrapText="1" readingOrder="2"/>
      <protection locked="0"/>
    </xf>
    <xf numFmtId="2" fontId="2" fillId="7" borderId="2" xfId="0" applyNumberFormat="1" applyFont="1" applyFill="1" applyBorder="1" applyAlignment="1" applyProtection="1">
      <alignment vertical="center" wrapText="1" readingOrder="2"/>
      <protection locked="0"/>
    </xf>
    <xf numFmtId="2" fontId="2" fillId="7" borderId="1" xfId="0" applyNumberFormat="1" applyFont="1" applyFill="1" applyBorder="1" applyAlignment="1" applyProtection="1">
      <alignment vertical="center" wrapText="1" readingOrder="2"/>
      <protection locked="0"/>
    </xf>
    <xf numFmtId="2" fontId="2" fillId="7" borderId="10" xfId="0" applyNumberFormat="1" applyFont="1" applyFill="1" applyBorder="1" applyAlignment="1" applyProtection="1">
      <alignment horizontal="center" vertical="center" wrapText="1" readingOrder="2"/>
      <protection locked="0"/>
    </xf>
    <xf numFmtId="2" fontId="2" fillId="7" borderId="15" xfId="0" applyNumberFormat="1" applyFont="1" applyFill="1" applyBorder="1" applyAlignment="1" applyProtection="1">
      <alignment horizontal="center" vertical="center" wrapText="1" readingOrder="2"/>
      <protection locked="0"/>
    </xf>
    <xf numFmtId="2" fontId="2" fillId="7" borderId="11" xfId="0" applyNumberFormat="1" applyFont="1" applyFill="1" applyBorder="1" applyAlignment="1" applyProtection="1">
      <alignment horizontal="center" vertical="center" wrapText="1" readingOrder="2"/>
      <protection locked="0"/>
    </xf>
    <xf numFmtId="2" fontId="3" fillId="7" borderId="9" xfId="0" applyNumberFormat="1" applyFont="1" applyFill="1" applyBorder="1" applyAlignment="1" applyProtection="1">
      <alignment horizontal="center" vertical="center" wrapText="1" readingOrder="2"/>
      <protection locked="0"/>
    </xf>
    <xf numFmtId="2" fontId="3" fillId="7" borderId="1" xfId="0" applyNumberFormat="1" applyFont="1" applyFill="1" applyBorder="1" applyAlignment="1" applyProtection="1">
      <alignment horizontal="center" vertical="center" wrapText="1" readingOrder="2"/>
      <protection locked="0"/>
    </xf>
    <xf numFmtId="0" fontId="2" fillId="8" borderId="15" xfId="0" applyFont="1" applyFill="1" applyBorder="1" applyAlignment="1" applyProtection="1">
      <alignment horizontal="center" vertical="center"/>
      <protection hidden="1"/>
    </xf>
    <xf numFmtId="0" fontId="2" fillId="7" borderId="9" xfId="0" applyFont="1" applyFill="1" applyBorder="1" applyAlignment="1" applyProtection="1">
      <alignment horizontal="center" vertical="center" wrapText="1" readingOrder="2"/>
      <protection hidden="1"/>
    </xf>
    <xf numFmtId="2" fontId="2" fillId="8" borderId="1" xfId="0" applyNumberFormat="1" applyFont="1" applyFill="1" applyBorder="1" applyAlignment="1" applyProtection="1">
      <alignment horizontal="center" vertical="center"/>
      <protection locked="0"/>
    </xf>
    <xf numFmtId="2" fontId="2" fillId="8" borderId="5" xfId="0" applyNumberFormat="1" applyFont="1" applyFill="1" applyBorder="1" applyAlignment="1" applyProtection="1">
      <alignment horizontal="center" vertical="center" wrapText="1" readingOrder="2"/>
      <protection hidden="1"/>
    </xf>
    <xf numFmtId="2" fontId="2" fillId="8" borderId="1" xfId="0" applyNumberFormat="1" applyFont="1" applyFill="1" applyBorder="1" applyAlignment="1" applyProtection="1">
      <alignment horizontal="center" vertical="center" wrapText="1" readingOrder="2"/>
      <protection locked="0"/>
    </xf>
    <xf numFmtId="2" fontId="8" fillId="7" borderId="9" xfId="0" applyNumberFormat="1" applyFont="1" applyFill="1" applyBorder="1" applyAlignment="1" applyProtection="1">
      <alignment horizontal="center" vertical="center" wrapText="1" readingOrder="2"/>
      <protection locked="0"/>
    </xf>
    <xf numFmtId="2" fontId="8" fillId="7" borderId="1" xfId="0" applyNumberFormat="1" applyFont="1" applyFill="1" applyBorder="1" applyAlignment="1" applyProtection="1">
      <alignment horizontal="center" vertical="center" wrapText="1" readingOrder="2"/>
      <protection locked="0"/>
    </xf>
    <xf numFmtId="2" fontId="2" fillId="7" borderId="4" xfId="0" applyNumberFormat="1" applyFont="1" applyFill="1" applyBorder="1" applyAlignment="1" applyProtection="1">
      <alignment horizontal="center" vertical="center" wrapText="1" readingOrder="2"/>
      <protection locked="0"/>
    </xf>
    <xf numFmtId="0" fontId="2" fillId="7" borderId="1" xfId="0" applyFont="1" applyFill="1" applyBorder="1" applyAlignment="1" applyProtection="1">
      <alignment horizontal="center" vertical="center" wrapText="1" readingOrder="2"/>
      <protection locked="0"/>
    </xf>
    <xf numFmtId="0" fontId="8" fillId="7" borderId="9" xfId="0" applyFont="1" applyFill="1" applyBorder="1" applyAlignment="1" applyProtection="1">
      <alignment horizontal="center" vertical="center" wrapText="1" readingOrder="2"/>
      <protection locked="0"/>
    </xf>
    <xf numFmtId="0" fontId="8" fillId="6" borderId="9" xfId="0" applyFont="1" applyFill="1" applyBorder="1" applyAlignment="1" applyProtection="1">
      <alignment horizontal="center" vertical="center" wrapText="1" readingOrder="2"/>
      <protection locked="0"/>
    </xf>
    <xf numFmtId="2" fontId="8" fillId="6" borderId="9" xfId="0" applyNumberFormat="1" applyFont="1" applyFill="1" applyBorder="1" applyAlignment="1" applyProtection="1">
      <alignment horizontal="center" vertical="center" wrapText="1" readingOrder="2"/>
      <protection locked="0"/>
    </xf>
    <xf numFmtId="2" fontId="8" fillId="6" borderId="1" xfId="0" applyNumberFormat="1" applyFont="1" applyFill="1" applyBorder="1" applyAlignment="1" applyProtection="1">
      <alignment horizontal="center" vertical="center" wrapText="1" readingOrder="2"/>
      <protection locked="0"/>
    </xf>
    <xf numFmtId="49" fontId="8" fillId="8" borderId="0" xfId="0" applyNumberFormat="1" applyFont="1" applyFill="1" applyAlignment="1" applyProtection="1">
      <alignment vertical="center" readingOrder="2"/>
    </xf>
    <xf numFmtId="49" fontId="5" fillId="8" borderId="1" xfId="0" applyNumberFormat="1" applyFont="1" applyFill="1" applyBorder="1" applyAlignment="1">
      <alignment horizontal="center" vertical="center" readingOrder="2"/>
    </xf>
    <xf numFmtId="0" fontId="5" fillId="8" borderId="1" xfId="0" applyNumberFormat="1" applyFont="1" applyFill="1" applyBorder="1" applyAlignment="1" applyProtection="1">
      <alignment horizontal="center" vertical="center" readingOrder="2"/>
      <protection hidden="1"/>
    </xf>
    <xf numFmtId="49" fontId="8" fillId="8" borderId="5" xfId="0" applyNumberFormat="1" applyFont="1" applyFill="1" applyBorder="1" applyAlignment="1" applyProtection="1">
      <alignment horizontal="right" vertical="center" wrapText="1" readingOrder="2"/>
      <protection locked="0"/>
    </xf>
    <xf numFmtId="49" fontId="8" fillId="8" borderId="14" xfId="0" applyNumberFormat="1" applyFont="1" applyFill="1" applyBorder="1" applyAlignment="1" applyProtection="1">
      <alignment horizontal="right" vertical="center" wrapText="1" readingOrder="2"/>
      <protection locked="0"/>
    </xf>
    <xf numFmtId="49" fontId="8" fillId="8" borderId="15" xfId="0" applyNumberFormat="1" applyFont="1" applyFill="1" applyBorder="1" applyAlignment="1" applyProtection="1">
      <alignment horizontal="right" vertical="center" wrapText="1" readingOrder="2"/>
      <protection locked="0"/>
    </xf>
    <xf numFmtId="0" fontId="10" fillId="0" borderId="1" xfId="0" applyFont="1" applyBorder="1" applyAlignment="1">
      <alignment horizontal="center" vertical="center" wrapText="1" readingOrder="2"/>
    </xf>
    <xf numFmtId="49" fontId="4" fillId="0" borderId="10" xfId="0" applyNumberFormat="1" applyFont="1" applyBorder="1" applyAlignment="1">
      <alignment horizontal="center" vertical="center" readingOrder="2"/>
    </xf>
    <xf numFmtId="0" fontId="3" fillId="7" borderId="1" xfId="0" applyFont="1" applyFill="1" applyBorder="1" applyAlignment="1" applyProtection="1">
      <alignment horizontal="center" vertical="center" wrapText="1" readingOrder="2"/>
      <protection hidden="1"/>
    </xf>
    <xf numFmtId="0" fontId="3" fillId="7" borderId="1" xfId="0" applyNumberFormat="1" applyFont="1" applyFill="1" applyBorder="1" applyAlignment="1" applyProtection="1">
      <alignment horizontal="center" vertical="center" wrapText="1" readingOrder="2"/>
      <protection hidden="1"/>
    </xf>
    <xf numFmtId="0" fontId="2" fillId="5" borderId="1" xfId="0" applyFont="1" applyFill="1" applyBorder="1" applyAlignment="1">
      <alignment horizontal="center" vertical="center" wrapText="1" readingOrder="2"/>
    </xf>
    <xf numFmtId="0" fontId="2" fillId="7" borderId="1" xfId="0" applyFont="1" applyFill="1" applyBorder="1" applyAlignment="1">
      <alignment horizontal="center" vertical="center" wrapText="1" readingOrder="2"/>
    </xf>
    <xf numFmtId="49" fontId="8" fillId="8" borderId="7" xfId="0" applyNumberFormat="1" applyFont="1" applyFill="1" applyBorder="1" applyAlignment="1" applyProtection="1">
      <alignment horizontal="center" vertical="center" readingOrder="2"/>
    </xf>
    <xf numFmtId="49" fontId="8" fillId="0" borderId="5" xfId="0" applyNumberFormat="1" applyFont="1" applyBorder="1" applyAlignment="1" applyProtection="1">
      <alignment horizontal="center" vertical="top" wrapText="1"/>
      <protection locked="0"/>
    </xf>
    <xf numFmtId="49" fontId="17" fillId="0" borderId="14" xfId="0" applyNumberFormat="1" applyFont="1" applyBorder="1" applyAlignment="1" applyProtection="1">
      <alignment horizontal="center" vertical="top" wrapText="1"/>
      <protection locked="0"/>
    </xf>
    <xf numFmtId="49" fontId="17" fillId="0" borderId="15" xfId="0" applyNumberFormat="1" applyFont="1" applyBorder="1" applyAlignment="1" applyProtection="1">
      <alignment horizontal="center" vertical="top" wrapText="1"/>
      <protection locked="0"/>
    </xf>
    <xf numFmtId="49" fontId="0" fillId="0" borderId="14" xfId="0" applyNumberFormat="1" applyBorder="1" applyAlignment="1" applyProtection="1">
      <alignment horizontal="center" vertical="top" wrapText="1"/>
      <protection locked="0"/>
    </xf>
    <xf numFmtId="49" fontId="0" fillId="0" borderId="15" xfId="0" applyNumberFormat="1" applyBorder="1" applyAlignment="1" applyProtection="1">
      <alignment horizontal="center" vertical="top" wrapText="1"/>
      <protection locked="0"/>
    </xf>
    <xf numFmtId="49" fontId="8" fillId="0" borderId="14" xfId="0" applyNumberFormat="1" applyFont="1" applyBorder="1" applyAlignment="1" applyProtection="1">
      <alignment horizontal="center" vertical="top" wrapText="1"/>
      <protection locked="0"/>
    </xf>
    <xf numFmtId="0" fontId="11" fillId="8" borderId="19" xfId="0" applyFont="1" applyFill="1" applyBorder="1" applyAlignment="1">
      <alignment horizontal="center" vertical="center" wrapText="1" readingOrder="2"/>
    </xf>
    <xf numFmtId="0" fontId="11" fillId="8" borderId="7" xfId="0" applyFont="1" applyFill="1" applyBorder="1" applyAlignment="1">
      <alignment horizontal="center" vertical="center" wrapText="1" readingOrder="2"/>
    </xf>
    <xf numFmtId="0" fontId="11" fillId="8" borderId="20" xfId="0" applyFont="1" applyFill="1" applyBorder="1" applyAlignment="1">
      <alignment horizontal="center" vertical="center" wrapText="1" readingOrder="2"/>
    </xf>
    <xf numFmtId="0" fontId="8" fillId="8" borderId="1" xfId="0" applyFont="1" applyFill="1" applyBorder="1" applyAlignment="1">
      <alignment horizontal="center" vertical="center" wrapText="1" readingOrder="2"/>
    </xf>
    <xf numFmtId="0" fontId="4" fillId="4" borderId="5" xfId="0" applyFont="1" applyFill="1" applyBorder="1" applyAlignment="1">
      <alignment horizontal="center" vertical="center" wrapText="1" readingOrder="2"/>
    </xf>
    <xf numFmtId="0" fontId="4" fillId="4" borderId="14" xfId="0" applyFont="1" applyFill="1" applyBorder="1" applyAlignment="1">
      <alignment horizontal="center" vertical="center" wrapText="1" readingOrder="2"/>
    </xf>
    <xf numFmtId="0" fontId="4" fillId="4" borderId="21" xfId="0" applyFont="1" applyFill="1" applyBorder="1" applyAlignment="1">
      <alignment horizontal="center" vertical="center" wrapText="1" readingOrder="2"/>
    </xf>
    <xf numFmtId="0" fontId="4" fillId="4" borderId="16" xfId="0" applyFont="1" applyFill="1" applyBorder="1" applyAlignment="1" applyProtection="1">
      <alignment horizontal="center" vertical="center" wrapText="1" readingOrder="2"/>
      <protection hidden="1"/>
    </xf>
    <xf numFmtId="0" fontId="4" fillId="4" borderId="14" xfId="0" applyFont="1" applyFill="1" applyBorder="1" applyAlignment="1" applyProtection="1">
      <alignment horizontal="center" vertical="center" wrapText="1" readingOrder="2"/>
      <protection hidden="1"/>
    </xf>
    <xf numFmtId="49" fontId="8" fillId="8" borderId="1" xfId="0" applyNumberFormat="1" applyFont="1" applyFill="1" applyBorder="1" applyAlignment="1" applyProtection="1">
      <alignment horizontal="right" vertical="center" wrapText="1" readingOrder="2"/>
      <protection locked="0"/>
    </xf>
    <xf numFmtId="0" fontId="2" fillId="4" borderId="18" xfId="0" applyFont="1" applyFill="1" applyBorder="1" applyAlignment="1">
      <alignment horizontal="center" vertical="center" wrapText="1" readingOrder="2"/>
    </xf>
    <xf numFmtId="0" fontId="2" fillId="4" borderId="17" xfId="0" applyFont="1" applyFill="1" applyBorder="1" applyAlignment="1">
      <alignment horizontal="center" vertical="center" wrapText="1" readingOrder="2"/>
    </xf>
    <xf numFmtId="0" fontId="2" fillId="4" borderId="5" xfId="0" applyFont="1" applyFill="1" applyBorder="1" applyAlignment="1">
      <alignment horizontal="center" vertical="center" wrapText="1" readingOrder="2"/>
    </xf>
    <xf numFmtId="0" fontId="2" fillId="4" borderId="15" xfId="0" applyFont="1" applyFill="1" applyBorder="1" applyAlignment="1">
      <alignment horizontal="center" vertical="center" wrapText="1" readingOrder="2"/>
    </xf>
    <xf numFmtId="0" fontId="2" fillId="4" borderId="10" xfId="0" applyFont="1" applyFill="1" applyBorder="1" applyAlignment="1">
      <alignment horizontal="center" vertical="center" wrapText="1" readingOrder="2"/>
    </xf>
    <xf numFmtId="2" fontId="2" fillId="8" borderId="5" xfId="0" applyNumberFormat="1" applyFont="1" applyFill="1" applyBorder="1" applyAlignment="1" applyProtection="1">
      <alignment horizontal="center" vertical="center"/>
      <protection locked="0"/>
    </xf>
    <xf numFmtId="2" fontId="2" fillId="8" borderId="14" xfId="0" applyNumberFormat="1" applyFont="1" applyFill="1" applyBorder="1" applyAlignment="1" applyProtection="1">
      <alignment horizontal="center" vertical="center"/>
      <protection locked="0"/>
    </xf>
    <xf numFmtId="2" fontId="2" fillId="8" borderId="15" xfId="0" applyNumberFormat="1" applyFont="1" applyFill="1" applyBorder="1" applyAlignment="1" applyProtection="1">
      <alignment horizontal="center" vertical="center"/>
      <protection locked="0"/>
    </xf>
    <xf numFmtId="49" fontId="8" fillId="8" borderId="9" xfId="0" applyNumberFormat="1" applyFont="1" applyFill="1" applyBorder="1" applyAlignment="1" applyProtection="1">
      <alignment horizontal="center" vertical="top" wrapText="1" readingOrder="2"/>
      <protection locked="0"/>
    </xf>
    <xf numFmtId="49" fontId="8" fillId="8" borderId="10" xfId="0" applyNumberFormat="1" applyFont="1" applyFill="1" applyBorder="1" applyAlignment="1" applyProtection="1">
      <alignment horizontal="center" vertical="top" wrapText="1" readingOrder="2"/>
      <protection locked="0"/>
    </xf>
    <xf numFmtId="49" fontId="8" fillId="8" borderId="5" xfId="0" applyNumberFormat="1" applyFont="1" applyFill="1" applyBorder="1" applyAlignment="1" applyProtection="1">
      <alignment horizontal="center" vertical="top" wrapText="1" readingOrder="2"/>
      <protection locked="0"/>
    </xf>
    <xf numFmtId="49" fontId="8" fillId="8" borderId="14" xfId="0" applyNumberFormat="1" applyFont="1" applyFill="1" applyBorder="1" applyAlignment="1" applyProtection="1">
      <alignment horizontal="center" vertical="top" wrapText="1" readingOrder="2"/>
      <protection locked="0"/>
    </xf>
    <xf numFmtId="49" fontId="8" fillId="8" borderId="15" xfId="0" applyNumberFormat="1" applyFont="1" applyFill="1" applyBorder="1" applyAlignment="1" applyProtection="1">
      <alignment horizontal="center" vertical="top" wrapText="1" readingOrder="2"/>
      <protection locked="0"/>
    </xf>
    <xf numFmtId="49" fontId="8" fillId="8" borderId="6" xfId="0" applyNumberFormat="1" applyFont="1" applyFill="1" applyBorder="1" applyAlignment="1" applyProtection="1">
      <alignment horizontal="right" vertical="center" wrapText="1" readingOrder="2"/>
      <protection locked="0"/>
    </xf>
    <xf numFmtId="49" fontId="8" fillId="8" borderId="7" xfId="0" applyNumberFormat="1" applyFont="1" applyFill="1" applyBorder="1" applyAlignment="1" applyProtection="1">
      <alignment horizontal="right" vertical="center" wrapText="1" readingOrder="2"/>
      <protection locked="0"/>
    </xf>
    <xf numFmtId="49" fontId="8" fillId="8" borderId="13" xfId="0" applyNumberFormat="1" applyFont="1" applyFill="1" applyBorder="1" applyAlignment="1" applyProtection="1">
      <alignment horizontal="right" vertical="center" wrapText="1" readingOrder="2"/>
      <protection locked="0"/>
    </xf>
    <xf numFmtId="2" fontId="2" fillId="8" borderId="5" xfId="0" applyNumberFormat="1" applyFont="1" applyFill="1" applyBorder="1" applyAlignment="1" applyProtection="1">
      <alignment horizontal="center" vertical="center" wrapText="1" readingOrder="2"/>
      <protection locked="0"/>
    </xf>
    <xf numFmtId="2" fontId="2" fillId="8" borderId="15" xfId="0" applyNumberFormat="1" applyFont="1" applyFill="1" applyBorder="1" applyAlignment="1" applyProtection="1">
      <alignment horizontal="center" vertical="center" wrapText="1" readingOrder="2"/>
      <protection locked="0"/>
    </xf>
    <xf numFmtId="0" fontId="2" fillId="6" borderId="5" xfId="0" applyFont="1" applyFill="1" applyBorder="1" applyAlignment="1" applyProtection="1">
      <alignment horizontal="center" vertical="center" wrapText="1" readingOrder="2"/>
      <protection locked="0"/>
    </xf>
    <xf numFmtId="0" fontId="2" fillId="6" borderId="15" xfId="0" applyFont="1" applyFill="1" applyBorder="1" applyAlignment="1" applyProtection="1">
      <alignment horizontal="center" vertical="center" wrapText="1" readingOrder="2"/>
      <protection locked="0"/>
    </xf>
    <xf numFmtId="0" fontId="3" fillId="7" borderId="5" xfId="0" applyFont="1" applyFill="1" applyBorder="1" applyAlignment="1" applyProtection="1">
      <alignment horizontal="center" vertical="center" wrapText="1" readingOrder="2"/>
      <protection locked="0"/>
    </xf>
    <xf numFmtId="0" fontId="3" fillId="7" borderId="15" xfId="0" applyFont="1" applyFill="1" applyBorder="1" applyAlignment="1" applyProtection="1">
      <alignment horizontal="center" vertical="center" wrapText="1" readingOrder="2"/>
      <protection locked="0"/>
    </xf>
    <xf numFmtId="49" fontId="2" fillId="6" borderId="2" xfId="0" applyNumberFormat="1" applyFont="1" applyFill="1" applyBorder="1" applyAlignment="1">
      <alignment horizontal="center" vertical="center" wrapText="1" readingOrder="2"/>
    </xf>
    <xf numFmtId="49" fontId="2" fillId="6" borderId="3" xfId="0" applyNumberFormat="1" applyFont="1" applyFill="1" applyBorder="1" applyAlignment="1">
      <alignment horizontal="center" vertical="center" wrapText="1" readingOrder="2"/>
    </xf>
    <xf numFmtId="49" fontId="2" fillId="7" borderId="2" xfId="0" applyNumberFormat="1" applyFont="1" applyFill="1" applyBorder="1" applyAlignment="1">
      <alignment horizontal="center" vertical="center" wrapText="1" readingOrder="2"/>
    </xf>
    <xf numFmtId="49" fontId="2" fillId="7" borderId="3" xfId="0" applyNumberFormat="1" applyFont="1" applyFill="1" applyBorder="1" applyAlignment="1">
      <alignment horizontal="center" vertical="center" wrapText="1" readingOrder="2"/>
    </xf>
    <xf numFmtId="49" fontId="2" fillId="7" borderId="4" xfId="0" applyNumberFormat="1" applyFont="1" applyFill="1" applyBorder="1" applyAlignment="1">
      <alignment horizontal="center" vertical="center" wrapText="1" readingOrder="2"/>
    </xf>
    <xf numFmtId="0" fontId="4" fillId="0" borderId="0" xfId="0" applyFont="1" applyAlignment="1">
      <alignment horizontal="center" vertical="center" readingOrder="2"/>
    </xf>
    <xf numFmtId="0" fontId="8" fillId="3" borderId="1" xfId="0" applyFont="1" applyFill="1" applyBorder="1" applyAlignment="1">
      <alignment horizontal="right" vertical="center" wrapText="1" readingOrder="2"/>
    </xf>
    <xf numFmtId="0" fontId="2" fillId="7" borderId="2" xfId="0" applyNumberFormat="1" applyFont="1" applyFill="1" applyBorder="1" applyAlignment="1">
      <alignment horizontal="center" vertical="center" wrapText="1" readingOrder="2"/>
    </xf>
    <xf numFmtId="0" fontId="2" fillId="7" borderId="4" xfId="0" applyNumberFormat="1" applyFont="1" applyFill="1" applyBorder="1" applyAlignment="1">
      <alignment horizontal="center" vertical="center" wrapText="1" readingOrder="2"/>
    </xf>
    <xf numFmtId="0" fontId="2" fillId="7" borderId="5" xfId="0" applyFont="1" applyFill="1" applyBorder="1" applyAlignment="1">
      <alignment horizontal="right" vertical="center" wrapText="1" readingOrder="2"/>
    </xf>
    <xf numFmtId="0" fontId="2" fillId="7" borderId="14" xfId="0" applyFont="1" applyFill="1" applyBorder="1" applyAlignment="1">
      <alignment horizontal="right" vertical="center" wrapText="1" readingOrder="2"/>
    </xf>
    <xf numFmtId="0" fontId="2" fillId="7" borderId="15" xfId="0" applyFont="1" applyFill="1" applyBorder="1" applyAlignment="1">
      <alignment horizontal="right" vertical="center" wrapText="1" readingOrder="2"/>
    </xf>
    <xf numFmtId="49" fontId="2" fillId="5" borderId="1" xfId="0" applyNumberFormat="1" applyFont="1" applyFill="1" applyBorder="1" applyAlignment="1">
      <alignment horizontal="center" vertical="center" wrapText="1" readingOrder="2"/>
    </xf>
    <xf numFmtId="0" fontId="2" fillId="7" borderId="2" xfId="0" applyFont="1" applyFill="1" applyBorder="1" applyAlignment="1">
      <alignment horizontal="center" vertical="center" wrapText="1" readingOrder="2"/>
    </xf>
    <xf numFmtId="0" fontId="2" fillId="7" borderId="3" xfId="0" applyFont="1" applyFill="1" applyBorder="1" applyAlignment="1">
      <alignment horizontal="center" vertical="center" wrapText="1" readingOrder="2"/>
    </xf>
    <xf numFmtId="0" fontId="15" fillId="0" borderId="5" xfId="0" applyFont="1" applyBorder="1" applyAlignment="1">
      <alignment horizontal="center" vertical="center" readingOrder="2"/>
    </xf>
    <xf numFmtId="0" fontId="15" fillId="0" borderId="14" xfId="0" applyFont="1" applyBorder="1" applyAlignment="1">
      <alignment horizontal="center" vertical="center" readingOrder="2"/>
    </xf>
    <xf numFmtId="0" fontId="15" fillId="0" borderId="15" xfId="0" applyFont="1" applyBorder="1" applyAlignment="1">
      <alignment horizontal="center" vertical="center" readingOrder="2"/>
    </xf>
    <xf numFmtId="0" fontId="6" fillId="0" borderId="1" xfId="0" applyFont="1" applyBorder="1" applyAlignment="1">
      <alignment horizontal="center" vertical="center" readingOrder="2"/>
    </xf>
    <xf numFmtId="0" fontId="8" fillId="0" borderId="1" xfId="0" applyFont="1" applyBorder="1" applyAlignment="1">
      <alignment horizontal="center" vertical="center" readingOrder="2"/>
    </xf>
    <xf numFmtId="49" fontId="2" fillId="2" borderId="3" xfId="0" applyNumberFormat="1" applyFont="1" applyFill="1" applyBorder="1" applyAlignment="1">
      <alignment horizontal="center" vertical="center" wrapText="1" readingOrder="2"/>
    </xf>
    <xf numFmtId="49" fontId="2" fillId="2" borderId="4" xfId="0" applyNumberFormat="1" applyFont="1" applyFill="1" applyBorder="1" applyAlignment="1">
      <alignment horizontal="center" vertical="center" wrapText="1" readingOrder="2"/>
    </xf>
    <xf numFmtId="0" fontId="2" fillId="2" borderId="8" xfId="0" applyFont="1" applyFill="1" applyBorder="1" applyAlignment="1">
      <alignment horizontal="center" vertical="center" wrapText="1" readingOrder="2"/>
    </xf>
    <xf numFmtId="0" fontId="2" fillId="2" borderId="0" xfId="0" applyFont="1" applyFill="1" applyBorder="1" applyAlignment="1">
      <alignment horizontal="center" vertical="center" wrapText="1" readingOrder="2"/>
    </xf>
    <xf numFmtId="0" fontId="2" fillId="2" borderId="12" xfId="0" applyFont="1" applyFill="1" applyBorder="1" applyAlignment="1">
      <alignment horizontal="center" vertical="center" wrapText="1" readingOrder="2"/>
    </xf>
    <xf numFmtId="0" fontId="2" fillId="2" borderId="9" xfId="0" applyFont="1" applyFill="1" applyBorder="1" applyAlignment="1">
      <alignment horizontal="center" vertical="center" wrapText="1" readingOrder="2"/>
    </xf>
    <xf numFmtId="0" fontId="2" fillId="2" borderId="10" xfId="0" applyFont="1" applyFill="1" applyBorder="1" applyAlignment="1">
      <alignment horizontal="center" vertical="center" wrapText="1" readingOrder="2"/>
    </xf>
    <xf numFmtId="0" fontId="2" fillId="2" borderId="11" xfId="0" applyFont="1" applyFill="1" applyBorder="1" applyAlignment="1">
      <alignment horizontal="center" vertical="center" wrapText="1" readingOrder="2"/>
    </xf>
    <xf numFmtId="0" fontId="9" fillId="2" borderId="3" xfId="0" applyFont="1" applyFill="1" applyBorder="1" applyAlignment="1">
      <alignment horizontal="center" vertical="center" wrapText="1" readingOrder="2"/>
    </xf>
    <xf numFmtId="0" fontId="9" fillId="2" borderId="4" xfId="0" applyFont="1" applyFill="1" applyBorder="1" applyAlignment="1">
      <alignment horizontal="center" vertical="center" wrapText="1" readingOrder="2"/>
    </xf>
    <xf numFmtId="0" fontId="2" fillId="6" borderId="2" xfId="0" applyNumberFormat="1" applyFont="1" applyFill="1" applyBorder="1" applyAlignment="1">
      <alignment horizontal="center" vertical="center" wrapText="1" readingOrder="2"/>
    </xf>
    <xf numFmtId="0" fontId="2" fillId="6" borderId="3" xfId="0" applyNumberFormat="1" applyFont="1" applyFill="1" applyBorder="1" applyAlignment="1">
      <alignment horizontal="center" vertical="center" wrapText="1" readingOrder="2"/>
    </xf>
    <xf numFmtId="0" fontId="2" fillId="6" borderId="4" xfId="0" applyNumberFormat="1" applyFont="1" applyFill="1" applyBorder="1" applyAlignment="1">
      <alignment horizontal="center" vertical="center" wrapText="1" readingOrder="2"/>
    </xf>
    <xf numFmtId="0" fontId="2" fillId="7" borderId="5" xfId="0" applyFont="1" applyFill="1" applyBorder="1" applyAlignment="1" applyProtection="1">
      <alignment horizontal="right" vertical="center" wrapText="1" readingOrder="2"/>
      <protection locked="0"/>
    </xf>
    <xf numFmtId="0" fontId="2" fillId="7" borderId="15" xfId="0" applyFont="1" applyFill="1" applyBorder="1" applyAlignment="1" applyProtection="1">
      <alignment horizontal="right" vertical="center" wrapText="1" readingOrder="2"/>
      <protection locked="0"/>
    </xf>
    <xf numFmtId="0" fontId="2" fillId="7" borderId="4" xfId="0" applyFont="1" applyFill="1" applyBorder="1" applyAlignment="1">
      <alignment horizontal="center" vertical="center" wrapText="1" readingOrder="2"/>
    </xf>
    <xf numFmtId="0" fontId="2" fillId="7" borderId="6" xfId="0" applyFont="1" applyFill="1" applyBorder="1" applyAlignment="1">
      <alignment horizontal="right" vertical="center" wrapText="1" readingOrder="2"/>
    </xf>
    <xf numFmtId="0" fontId="2" fillId="7" borderId="13" xfId="0" applyFont="1" applyFill="1" applyBorder="1" applyAlignment="1">
      <alignment horizontal="right" vertical="center" wrapText="1" readingOrder="2"/>
    </xf>
    <xf numFmtId="0" fontId="2" fillId="7" borderId="8" xfId="0" applyFont="1" applyFill="1" applyBorder="1" applyAlignment="1">
      <alignment horizontal="right" vertical="center" wrapText="1" readingOrder="2"/>
    </xf>
    <xf numFmtId="0" fontId="2" fillId="7" borderId="12" xfId="0" applyFont="1" applyFill="1" applyBorder="1" applyAlignment="1">
      <alignment horizontal="right" vertical="center" wrapText="1" readingOrder="2"/>
    </xf>
    <xf numFmtId="0" fontId="2" fillId="7" borderId="9" xfId="0" applyFont="1" applyFill="1" applyBorder="1" applyAlignment="1">
      <alignment horizontal="right" vertical="center" wrapText="1" readingOrder="2"/>
    </xf>
    <xf numFmtId="0" fontId="2" fillId="7" borderId="11" xfId="0" applyFont="1" applyFill="1" applyBorder="1" applyAlignment="1">
      <alignment horizontal="right" vertical="center" wrapText="1" readingOrder="2"/>
    </xf>
    <xf numFmtId="0" fontId="19" fillId="3" borderId="9" xfId="0" applyFont="1" applyFill="1" applyBorder="1" applyAlignment="1">
      <alignment horizontal="right" vertical="center" wrapText="1" readingOrder="2"/>
    </xf>
    <xf numFmtId="0" fontId="19" fillId="3" borderId="10" xfId="0" applyFont="1" applyFill="1" applyBorder="1" applyAlignment="1">
      <alignment horizontal="right" vertical="center" wrapText="1" readingOrder="2"/>
    </xf>
    <xf numFmtId="0" fontId="19" fillId="3" borderId="11" xfId="0" applyFont="1" applyFill="1" applyBorder="1" applyAlignment="1">
      <alignment horizontal="right" vertical="center" wrapText="1" readingOrder="2"/>
    </xf>
    <xf numFmtId="0" fontId="8" fillId="3" borderId="2" xfId="0" applyFont="1" applyFill="1" applyBorder="1" applyAlignment="1">
      <alignment horizontal="right" vertical="center" wrapText="1" readingOrder="2"/>
    </xf>
    <xf numFmtId="0" fontId="2" fillId="6" borderId="6" xfId="0" applyFont="1" applyFill="1" applyBorder="1" applyAlignment="1">
      <alignment horizontal="right" vertical="center" wrapText="1"/>
    </xf>
    <xf numFmtId="0" fontId="2" fillId="6" borderId="7" xfId="0" applyFont="1" applyFill="1" applyBorder="1" applyAlignment="1">
      <alignment horizontal="right" vertical="center" wrapText="1"/>
    </xf>
    <xf numFmtId="0" fontId="2" fillId="6" borderId="13" xfId="0" applyFont="1" applyFill="1" applyBorder="1" applyAlignment="1">
      <alignment horizontal="right" vertical="center" wrapText="1"/>
    </xf>
    <xf numFmtId="0" fontId="2" fillId="6" borderId="8" xfId="0" applyFont="1" applyFill="1" applyBorder="1" applyAlignment="1">
      <alignment horizontal="right" vertical="center" wrapText="1"/>
    </xf>
    <xf numFmtId="0" fontId="2" fillId="6" borderId="0" xfId="0" applyFont="1" applyFill="1" applyBorder="1" applyAlignment="1">
      <alignment horizontal="right" vertical="center" wrapText="1"/>
    </xf>
    <xf numFmtId="0" fontId="2" fillId="6" borderId="12" xfId="0" applyFont="1" applyFill="1" applyBorder="1" applyAlignment="1">
      <alignment horizontal="right" vertical="center" wrapText="1"/>
    </xf>
    <xf numFmtId="0" fontId="2" fillId="6" borderId="2" xfId="0" applyFont="1" applyFill="1" applyBorder="1" applyAlignment="1" applyProtection="1">
      <alignment horizontal="center" vertical="center" wrapText="1" readingOrder="2"/>
      <protection locked="0"/>
    </xf>
    <xf numFmtId="0" fontId="2" fillId="6" borderId="4" xfId="0" applyFont="1" applyFill="1" applyBorder="1" applyAlignment="1" applyProtection="1">
      <alignment horizontal="center" vertical="center" wrapText="1" readingOrder="2"/>
      <protection locked="0"/>
    </xf>
    <xf numFmtId="0" fontId="2" fillId="6" borderId="5" xfId="0" applyFont="1" applyFill="1" applyBorder="1" applyAlignment="1">
      <alignment horizontal="right" vertical="center" wrapText="1" readingOrder="2"/>
    </xf>
    <xf numFmtId="0" fontId="2" fillId="6" borderId="14" xfId="0" applyFont="1" applyFill="1" applyBorder="1" applyAlignment="1">
      <alignment horizontal="right" vertical="center" wrapText="1" readingOrder="2"/>
    </xf>
    <xf numFmtId="0" fontId="2" fillId="6" borderId="15" xfId="0" applyFont="1" applyFill="1" applyBorder="1" applyAlignment="1">
      <alignment horizontal="right" vertical="center" wrapText="1" readingOrder="2"/>
    </xf>
    <xf numFmtId="0" fontId="19" fillId="3" borderId="5" xfId="0" applyFont="1" applyFill="1" applyBorder="1" applyAlignment="1">
      <alignment horizontal="right" vertical="center" wrapText="1" readingOrder="2"/>
    </xf>
    <xf numFmtId="0" fontId="19" fillId="3" borderId="14" xfId="0" applyFont="1" applyFill="1" applyBorder="1" applyAlignment="1">
      <alignment horizontal="right" vertical="center" wrapText="1" readingOrder="2"/>
    </xf>
    <xf numFmtId="0" fontId="19" fillId="3" borderId="15" xfId="0" applyFont="1" applyFill="1" applyBorder="1" applyAlignment="1">
      <alignment horizontal="right" vertical="center" wrapText="1" readingOrder="2"/>
    </xf>
    <xf numFmtId="0" fontId="2" fillId="7" borderId="26" xfId="0" applyFont="1" applyFill="1" applyBorder="1" applyAlignment="1">
      <alignment horizontal="center" vertical="center" wrapText="1" readingOrder="2"/>
    </xf>
    <xf numFmtId="0" fontId="2" fillId="7" borderId="27" xfId="0" applyFont="1" applyFill="1" applyBorder="1" applyAlignment="1">
      <alignment horizontal="center" vertical="center" wrapText="1" readingOrder="2"/>
    </xf>
    <xf numFmtId="0" fontId="2" fillId="7" borderId="23" xfId="0" applyFont="1" applyFill="1" applyBorder="1" applyAlignment="1">
      <alignment horizontal="center" vertical="center" wrapText="1" readingOrder="2"/>
    </xf>
    <xf numFmtId="0" fontId="2" fillId="7" borderId="22" xfId="0" applyFont="1" applyFill="1" applyBorder="1" applyAlignment="1">
      <alignment horizontal="center" vertical="center" wrapText="1" readingOrder="2"/>
    </xf>
    <xf numFmtId="0" fontId="2" fillId="7" borderId="24" xfId="0" applyFont="1" applyFill="1" applyBorder="1" applyAlignment="1">
      <alignment horizontal="center" vertical="center" wrapText="1" readingOrder="2"/>
    </xf>
    <xf numFmtId="0" fontId="2" fillId="7" borderId="25" xfId="0" applyFont="1" applyFill="1" applyBorder="1" applyAlignment="1">
      <alignment horizontal="center" vertical="center" wrapText="1" readingOrder="2"/>
    </xf>
    <xf numFmtId="0" fontId="2" fillId="6" borderId="1" xfId="0" applyFont="1" applyFill="1" applyBorder="1" applyAlignment="1">
      <alignment horizontal="center" vertical="center" wrapText="1" readingOrder="2"/>
    </xf>
    <xf numFmtId="49" fontId="2" fillId="6" borderId="4" xfId="0" applyNumberFormat="1" applyFont="1" applyFill="1" applyBorder="1" applyAlignment="1">
      <alignment horizontal="center" vertical="center" wrapText="1" readingOrder="2"/>
    </xf>
    <xf numFmtId="0" fontId="2" fillId="6" borderId="2" xfId="0" applyFont="1" applyFill="1" applyBorder="1" applyAlignment="1">
      <alignment horizontal="center" vertical="center" wrapText="1" readingOrder="2"/>
    </xf>
    <xf numFmtId="0" fontId="2" fillId="6" borderId="3" xfId="0" applyFont="1" applyFill="1" applyBorder="1" applyAlignment="1">
      <alignment horizontal="center" vertical="center" wrapText="1" readingOrder="2"/>
    </xf>
    <xf numFmtId="0" fontId="2" fillId="6" borderId="4" xfId="0" applyFont="1" applyFill="1" applyBorder="1" applyAlignment="1">
      <alignment horizontal="center" vertical="center" wrapText="1" readingOrder="2"/>
    </xf>
    <xf numFmtId="0" fontId="2" fillId="6" borderId="5" xfId="0" applyFont="1" applyFill="1" applyBorder="1" applyAlignment="1" applyProtection="1">
      <alignment horizontal="right" vertical="center" wrapText="1" readingOrder="2"/>
      <protection locked="0"/>
    </xf>
    <xf numFmtId="0" fontId="2" fillId="6" borderId="15" xfId="0" applyFont="1" applyFill="1" applyBorder="1" applyAlignment="1" applyProtection="1">
      <alignment horizontal="right" vertical="center" wrapText="1" readingOrder="2"/>
      <protection locked="0"/>
    </xf>
    <xf numFmtId="0" fontId="2" fillId="7" borderId="5" xfId="0" applyFont="1" applyFill="1" applyBorder="1" applyAlignment="1" applyProtection="1">
      <alignment horizontal="center" vertical="center" wrapText="1" readingOrder="2"/>
      <protection locked="0"/>
    </xf>
    <xf numFmtId="0" fontId="2" fillId="7" borderId="15" xfId="0" applyFont="1" applyFill="1" applyBorder="1" applyAlignment="1" applyProtection="1">
      <alignment horizontal="center" vertical="center" wrapText="1" readingOrder="2"/>
      <protection locked="0"/>
    </xf>
    <xf numFmtId="0" fontId="19" fillId="3" borderId="6" xfId="0" applyFont="1" applyFill="1" applyBorder="1" applyAlignment="1">
      <alignment horizontal="right" vertical="center" wrapText="1" readingOrder="2"/>
    </xf>
    <xf numFmtId="0" fontId="19" fillId="3" borderId="7" xfId="0" applyFont="1" applyFill="1" applyBorder="1" applyAlignment="1">
      <alignment horizontal="right" vertical="center" wrapText="1" readingOrder="2"/>
    </xf>
    <xf numFmtId="0" fontId="19" fillId="3" borderId="13" xfId="0" applyFont="1" applyFill="1" applyBorder="1" applyAlignment="1">
      <alignment horizontal="right" vertical="center" wrapText="1" readingOrder="2"/>
    </xf>
    <xf numFmtId="2" fontId="2" fillId="6" borderId="2" xfId="0" applyNumberFormat="1" applyFont="1" applyFill="1" applyBorder="1" applyAlignment="1" applyProtection="1">
      <alignment horizontal="center" vertical="center" wrapText="1" readingOrder="2"/>
      <protection locked="0"/>
    </xf>
    <xf numFmtId="2" fontId="2" fillId="6" borderId="3" xfId="0" applyNumberFormat="1" applyFont="1" applyFill="1" applyBorder="1" applyAlignment="1" applyProtection="1">
      <alignment horizontal="center" vertical="center" wrapText="1" readingOrder="2"/>
      <protection locked="0"/>
    </xf>
    <xf numFmtId="2" fontId="2" fillId="6" borderId="4" xfId="0" applyNumberFormat="1" applyFont="1" applyFill="1" applyBorder="1" applyAlignment="1" applyProtection="1">
      <alignment horizontal="center" vertical="center" wrapText="1" readingOrder="2"/>
      <protection locked="0"/>
    </xf>
    <xf numFmtId="0" fontId="2" fillId="7" borderId="13" xfId="0" applyNumberFormat="1" applyFont="1" applyFill="1" applyBorder="1" applyAlignment="1">
      <alignment horizontal="center" vertical="center" wrapText="1" readingOrder="2"/>
    </xf>
    <xf numFmtId="0" fontId="2" fillId="7" borderId="12" xfId="0" applyNumberFormat="1" applyFont="1" applyFill="1" applyBorder="1" applyAlignment="1">
      <alignment horizontal="center" vertical="center" wrapText="1" readingOrder="2"/>
    </xf>
    <xf numFmtId="0" fontId="2" fillId="7" borderId="11" xfId="0" applyNumberFormat="1" applyFont="1" applyFill="1" applyBorder="1" applyAlignment="1">
      <alignment horizontal="center" vertical="center" wrapText="1" readingOrder="2"/>
    </xf>
    <xf numFmtId="0" fontId="2" fillId="7" borderId="6" xfId="0" applyFont="1" applyFill="1" applyBorder="1" applyAlignment="1">
      <alignment horizontal="center" vertical="center" wrapText="1" readingOrder="2"/>
    </xf>
    <xf numFmtId="0" fontId="2" fillId="7" borderId="7" xfId="0" applyFont="1" applyFill="1" applyBorder="1" applyAlignment="1">
      <alignment horizontal="center" vertical="center" wrapText="1" readingOrder="2"/>
    </xf>
    <xf numFmtId="0" fontId="2" fillId="7" borderId="13" xfId="0" applyFont="1" applyFill="1" applyBorder="1" applyAlignment="1">
      <alignment horizontal="center" vertical="center" wrapText="1" readingOrder="2"/>
    </xf>
    <xf numFmtId="0" fontId="2" fillId="7" borderId="8" xfId="0" applyFont="1" applyFill="1" applyBorder="1" applyAlignment="1">
      <alignment horizontal="center" vertical="center" wrapText="1" readingOrder="2"/>
    </xf>
    <xf numFmtId="0" fontId="2" fillId="7" borderId="0" xfId="0" applyFont="1" applyFill="1" applyBorder="1" applyAlignment="1">
      <alignment horizontal="center" vertical="center" wrapText="1" readingOrder="2"/>
    </xf>
    <xf numFmtId="0" fontId="2" fillId="7" borderId="12" xfId="0" applyFont="1" applyFill="1" applyBorder="1" applyAlignment="1">
      <alignment horizontal="center" vertical="center" wrapText="1" readingOrder="2"/>
    </xf>
    <xf numFmtId="0" fontId="2" fillId="7" borderId="9" xfId="0" applyFont="1" applyFill="1" applyBorder="1" applyAlignment="1">
      <alignment horizontal="center" vertical="center" wrapText="1" readingOrder="2"/>
    </xf>
    <xf numFmtId="0" fontId="2" fillId="7" borderId="10" xfId="0" applyFont="1" applyFill="1" applyBorder="1" applyAlignment="1">
      <alignment horizontal="center" vertical="center" wrapText="1" readingOrder="2"/>
    </xf>
    <xf numFmtId="0" fontId="2" fillId="7" borderId="11" xfId="0" applyFont="1" applyFill="1" applyBorder="1" applyAlignment="1">
      <alignment horizontal="center" vertical="center" wrapText="1" readingOrder="2"/>
    </xf>
    <xf numFmtId="0" fontId="2" fillId="7" borderId="3" xfId="0" applyNumberFormat="1" applyFont="1" applyFill="1" applyBorder="1" applyAlignment="1">
      <alignment horizontal="center" vertical="center" wrapText="1" readingOrder="2"/>
    </xf>
    <xf numFmtId="49" fontId="2" fillId="7" borderId="6" xfId="0" applyNumberFormat="1" applyFont="1" applyFill="1" applyBorder="1" applyAlignment="1">
      <alignment horizontal="center" vertical="center" wrapText="1" readingOrder="2"/>
    </xf>
    <xf numFmtId="49" fontId="2" fillId="7" borderId="8" xfId="0" applyNumberFormat="1" applyFont="1" applyFill="1" applyBorder="1" applyAlignment="1">
      <alignment horizontal="center" vertical="center" wrapText="1" readingOrder="2"/>
    </xf>
    <xf numFmtId="49" fontId="2" fillId="7" borderId="9" xfId="0" applyNumberFormat="1" applyFont="1" applyFill="1" applyBorder="1" applyAlignment="1">
      <alignment horizontal="center" vertical="center" wrapText="1" readingOrder="2"/>
    </xf>
    <xf numFmtId="0" fontId="2" fillId="6" borderId="6" xfId="0" applyFont="1" applyFill="1" applyBorder="1" applyAlignment="1">
      <alignment horizontal="center" vertical="center" wrapText="1" readingOrder="2"/>
    </xf>
    <xf numFmtId="0" fontId="2" fillId="6" borderId="7" xfId="0" applyFont="1" applyFill="1" applyBorder="1" applyAlignment="1">
      <alignment horizontal="center" vertical="center" wrapText="1" readingOrder="2"/>
    </xf>
    <xf numFmtId="0" fontId="2" fillId="6" borderId="13" xfId="0" applyFont="1" applyFill="1" applyBorder="1" applyAlignment="1">
      <alignment horizontal="center" vertical="center" wrapText="1" readingOrder="2"/>
    </xf>
    <xf numFmtId="0" fontId="2" fillId="6" borderId="8" xfId="0" applyFont="1" applyFill="1" applyBorder="1" applyAlignment="1">
      <alignment horizontal="center" vertical="center" wrapText="1" readingOrder="2"/>
    </xf>
    <xf numFmtId="0" fontId="2" fillId="6" borderId="0" xfId="0" applyFont="1" applyFill="1" applyBorder="1" applyAlignment="1">
      <alignment horizontal="center" vertical="center" wrapText="1" readingOrder="2"/>
    </xf>
    <xf numFmtId="0" fontId="2" fillId="6" borderId="12" xfId="0" applyFont="1" applyFill="1" applyBorder="1" applyAlignment="1">
      <alignment horizontal="center" vertical="center" wrapText="1" readingOrder="2"/>
    </xf>
    <xf numFmtId="0" fontId="2" fillId="6" borderId="9" xfId="0" applyFont="1" applyFill="1" applyBorder="1" applyAlignment="1">
      <alignment horizontal="center" vertical="center" wrapText="1" readingOrder="2"/>
    </xf>
    <xf numFmtId="0" fontId="2" fillId="6" borderId="10" xfId="0" applyFont="1" applyFill="1" applyBorder="1" applyAlignment="1">
      <alignment horizontal="center" vertical="center" wrapText="1" readingOrder="2"/>
    </xf>
    <xf numFmtId="0" fontId="2" fillId="6" borderId="11" xfId="0" applyFont="1" applyFill="1" applyBorder="1" applyAlignment="1">
      <alignment horizontal="center" vertical="center" wrapText="1" readingOrder="2"/>
    </xf>
    <xf numFmtId="0" fontId="2" fillId="6" borderId="3" xfId="0" applyFont="1" applyFill="1" applyBorder="1" applyAlignment="1" applyProtection="1">
      <alignment horizontal="center" vertical="center" wrapText="1" readingOrder="2"/>
      <protection locked="0"/>
    </xf>
    <xf numFmtId="0" fontId="12" fillId="7" borderId="5" xfId="0" applyFont="1" applyFill="1" applyBorder="1" applyAlignment="1">
      <alignment horizontal="right" vertical="center" wrapText="1" readingOrder="2"/>
    </xf>
    <xf numFmtId="0" fontId="12" fillId="7" borderId="14" xfId="0" applyFont="1" applyFill="1" applyBorder="1" applyAlignment="1">
      <alignment horizontal="right" vertical="center" wrapText="1" readingOrder="2"/>
    </xf>
    <xf numFmtId="0" fontId="12" fillId="7" borderId="15" xfId="0" applyFont="1" applyFill="1" applyBorder="1" applyAlignment="1">
      <alignment horizontal="right" vertical="center" wrapText="1" readingOrder="2"/>
    </xf>
    <xf numFmtId="0" fontId="2" fillId="6" borderId="6" xfId="0" applyFont="1" applyFill="1" applyBorder="1" applyAlignment="1">
      <alignment horizontal="right" vertical="center" wrapText="1" readingOrder="2"/>
    </xf>
    <xf numFmtId="0" fontId="2" fillId="6" borderId="13" xfId="0" applyFont="1" applyFill="1" applyBorder="1" applyAlignment="1">
      <alignment horizontal="right" vertical="center" wrapText="1" readingOrder="2"/>
    </xf>
    <xf numFmtId="0" fontId="2" fillId="6" borderId="8" xfId="0" applyFont="1" applyFill="1" applyBorder="1" applyAlignment="1">
      <alignment horizontal="right" vertical="center" wrapText="1" readingOrder="2"/>
    </xf>
    <xf numFmtId="0" fontId="2" fillId="6" borderId="12" xfId="0" applyFont="1" applyFill="1" applyBorder="1" applyAlignment="1">
      <alignment horizontal="right" vertical="center" wrapText="1" readingOrder="2"/>
    </xf>
    <xf numFmtId="0" fontId="10" fillId="6" borderId="9" xfId="0" applyFont="1" applyFill="1" applyBorder="1" applyAlignment="1">
      <alignment horizontal="right" vertical="center" wrapText="1"/>
    </xf>
    <xf numFmtId="0" fontId="10" fillId="6" borderId="10" xfId="0" applyFont="1" applyFill="1" applyBorder="1" applyAlignment="1">
      <alignment horizontal="right" vertical="center" wrapText="1"/>
    </xf>
    <xf numFmtId="0" fontId="10" fillId="6" borderId="11" xfId="0" applyFont="1" applyFill="1" applyBorder="1" applyAlignment="1">
      <alignment horizontal="right" vertical="center" wrapText="1"/>
    </xf>
    <xf numFmtId="0" fontId="8" fillId="6" borderId="5" xfId="0" applyFont="1" applyFill="1" applyBorder="1" applyAlignment="1">
      <alignment horizontal="right" vertical="center" wrapText="1" readingOrder="2"/>
    </xf>
    <xf numFmtId="0" fontId="8" fillId="6" borderId="14" xfId="0" applyFont="1" applyFill="1" applyBorder="1" applyAlignment="1">
      <alignment horizontal="right" vertical="center" wrapText="1" readingOrder="2"/>
    </xf>
    <xf numFmtId="0" fontId="8" fillId="6" borderId="15" xfId="0" applyFont="1" applyFill="1" applyBorder="1" applyAlignment="1">
      <alignment horizontal="right" vertical="center" wrapText="1" readingOrder="2"/>
    </xf>
    <xf numFmtId="0" fontId="20" fillId="3" borderId="5" xfId="0" applyFont="1" applyFill="1" applyBorder="1" applyAlignment="1">
      <alignment horizontal="right" vertical="center" wrapText="1" readingOrder="2"/>
    </xf>
    <xf numFmtId="0" fontId="20" fillId="3" borderId="14" xfId="0" applyFont="1" applyFill="1" applyBorder="1" applyAlignment="1">
      <alignment horizontal="right" vertical="center" wrapText="1" readingOrder="2"/>
    </xf>
    <xf numFmtId="0" fontId="20" fillId="3" borderId="15" xfId="0" applyFont="1" applyFill="1" applyBorder="1" applyAlignment="1">
      <alignment horizontal="right" vertical="center" wrapText="1" readingOrder="2"/>
    </xf>
    <xf numFmtId="0" fontId="13" fillId="7" borderId="7" xfId="0" applyFont="1" applyFill="1" applyBorder="1" applyAlignment="1">
      <alignment horizontal="center" vertical="center" wrapText="1" readingOrder="2"/>
    </xf>
    <xf numFmtId="0" fontId="13" fillId="7" borderId="0" xfId="0" applyFont="1" applyFill="1" applyBorder="1" applyAlignment="1">
      <alignment horizontal="center" vertical="center" wrapText="1" readingOrder="2"/>
    </xf>
    <xf numFmtId="0" fontId="13" fillId="7" borderId="10" xfId="0" applyFont="1" applyFill="1" applyBorder="1" applyAlignment="1">
      <alignment horizontal="center" vertical="center" wrapText="1" readingOrder="2"/>
    </xf>
    <xf numFmtId="0" fontId="2" fillId="5" borderId="5" xfId="0" applyFont="1" applyFill="1" applyBorder="1" applyAlignment="1">
      <alignment horizontal="center" vertical="center" readingOrder="2"/>
    </xf>
    <xf numFmtId="0" fontId="2" fillId="5" borderId="15" xfId="0" applyFont="1" applyFill="1" applyBorder="1" applyAlignment="1">
      <alignment horizontal="center" vertical="center" readingOrder="2"/>
    </xf>
    <xf numFmtId="0" fontId="2" fillId="5" borderId="5" xfId="0" applyFont="1" applyFill="1" applyBorder="1" applyAlignment="1" applyProtection="1">
      <alignment horizontal="center" vertical="center" readingOrder="2"/>
      <protection locked="0"/>
    </xf>
    <xf numFmtId="0" fontId="2" fillId="5" borderId="15" xfId="0" applyFont="1" applyFill="1" applyBorder="1" applyAlignment="1" applyProtection="1">
      <alignment horizontal="center" vertical="center" readingOrder="2"/>
      <protection locked="0"/>
    </xf>
    <xf numFmtId="0" fontId="12" fillId="6" borderId="6" xfId="0" applyFont="1" applyFill="1" applyBorder="1" applyAlignment="1">
      <alignment horizontal="center" vertical="center" wrapText="1" readingOrder="2"/>
    </xf>
    <xf numFmtId="0" fontId="12" fillId="6" borderId="7" xfId="0" applyFont="1" applyFill="1" applyBorder="1" applyAlignment="1">
      <alignment horizontal="center" vertical="center" wrapText="1" readingOrder="2"/>
    </xf>
    <xf numFmtId="0" fontId="12" fillId="6" borderId="13" xfId="0" applyFont="1" applyFill="1" applyBorder="1" applyAlignment="1">
      <alignment horizontal="center" vertical="center" wrapText="1" readingOrder="2"/>
    </xf>
    <xf numFmtId="0" fontId="12" fillId="6" borderId="8" xfId="0" applyFont="1" applyFill="1" applyBorder="1" applyAlignment="1">
      <alignment horizontal="center" vertical="center" wrapText="1" readingOrder="2"/>
    </xf>
    <xf numFmtId="0" fontId="12" fillId="6" borderId="0" xfId="0" applyFont="1" applyFill="1" applyBorder="1" applyAlignment="1">
      <alignment horizontal="center" vertical="center" wrapText="1" readingOrder="2"/>
    </xf>
    <xf numFmtId="0" fontId="12" fillId="6" borderId="12" xfId="0" applyFont="1" applyFill="1" applyBorder="1" applyAlignment="1">
      <alignment horizontal="center" vertical="center" wrapText="1" readingOrder="2"/>
    </xf>
    <xf numFmtId="0" fontId="12" fillId="6" borderId="9" xfId="0" applyFont="1" applyFill="1" applyBorder="1" applyAlignment="1">
      <alignment horizontal="center" vertical="center" wrapText="1" readingOrder="2"/>
    </xf>
    <xf numFmtId="0" fontId="12" fillId="6" borderId="10" xfId="0" applyFont="1" applyFill="1" applyBorder="1" applyAlignment="1">
      <alignment horizontal="center" vertical="center" wrapText="1" readingOrder="2"/>
    </xf>
    <xf numFmtId="0" fontId="12" fillId="6" borderId="11" xfId="0" applyFont="1" applyFill="1" applyBorder="1" applyAlignment="1">
      <alignment horizontal="center" vertical="center" wrapText="1" readingOrder="2"/>
    </xf>
    <xf numFmtId="0" fontId="2" fillId="6" borderId="5" xfId="0" applyFont="1" applyFill="1" applyBorder="1" applyAlignment="1">
      <alignment horizontal="center" vertical="center" wrapText="1" readingOrder="2"/>
    </xf>
    <xf numFmtId="0" fontId="2" fillId="6" borderId="14" xfId="0" applyFont="1" applyFill="1" applyBorder="1" applyAlignment="1">
      <alignment horizontal="center" vertical="center" wrapText="1" readingOrder="2"/>
    </xf>
    <xf numFmtId="0" fontId="2" fillId="6" borderId="15" xfId="0" applyFont="1" applyFill="1" applyBorder="1" applyAlignment="1">
      <alignment horizontal="center" vertical="center" wrapText="1" readingOrder="2"/>
    </xf>
    <xf numFmtId="0" fontId="2" fillId="7" borderId="5" xfId="0" applyFont="1" applyFill="1" applyBorder="1" applyAlignment="1">
      <alignment horizontal="center" vertical="center" wrapText="1" readingOrder="2"/>
    </xf>
    <xf numFmtId="0" fontId="2" fillId="7" borderId="14" xfId="0" applyFont="1" applyFill="1" applyBorder="1" applyAlignment="1">
      <alignment horizontal="center" vertical="center" wrapText="1" readingOrder="2"/>
    </xf>
    <xf numFmtId="0" fontId="2" fillId="7" borderId="15" xfId="0" applyFont="1" applyFill="1" applyBorder="1" applyAlignment="1">
      <alignment horizontal="center" vertical="center" wrapText="1" readingOrder="2"/>
    </xf>
    <xf numFmtId="49" fontId="12" fillId="7" borderId="2" xfId="0" applyNumberFormat="1" applyFont="1" applyFill="1" applyBorder="1" applyAlignment="1">
      <alignment horizontal="center" vertical="center" wrapText="1" readingOrder="2"/>
    </xf>
    <xf numFmtId="49" fontId="12" fillId="7" borderId="3" xfId="0" applyNumberFormat="1" applyFont="1" applyFill="1" applyBorder="1" applyAlignment="1">
      <alignment horizontal="center" vertical="center" wrapText="1" readingOrder="2"/>
    </xf>
    <xf numFmtId="49" fontId="12" fillId="7" borderId="4" xfId="0" applyNumberFormat="1" applyFont="1" applyFill="1" applyBorder="1" applyAlignment="1">
      <alignment horizontal="center" vertical="center" wrapText="1" readingOrder="2"/>
    </xf>
    <xf numFmtId="0" fontId="8" fillId="7" borderId="6" xfId="0" applyFont="1" applyFill="1" applyBorder="1" applyAlignment="1">
      <alignment horizontal="center" vertical="center" wrapText="1" readingOrder="2"/>
    </xf>
    <xf numFmtId="0" fontId="8" fillId="7" borderId="7" xfId="0" applyFont="1" applyFill="1" applyBorder="1" applyAlignment="1">
      <alignment horizontal="center" vertical="center" wrapText="1" readingOrder="2"/>
    </xf>
    <xf numFmtId="0" fontId="8" fillId="7" borderId="13" xfId="0" applyFont="1" applyFill="1" applyBorder="1" applyAlignment="1">
      <alignment horizontal="center" vertical="center" wrapText="1" readingOrder="2"/>
    </xf>
    <xf numFmtId="0" fontId="8" fillId="7" borderId="8" xfId="0" applyFont="1" applyFill="1" applyBorder="1" applyAlignment="1">
      <alignment horizontal="center" vertical="center" wrapText="1" readingOrder="2"/>
    </xf>
    <xf numFmtId="0" fontId="8" fillId="7" borderId="0" xfId="0" applyFont="1" applyFill="1" applyBorder="1" applyAlignment="1">
      <alignment horizontal="center" vertical="center" wrapText="1" readingOrder="2"/>
    </xf>
    <xf numFmtId="0" fontId="8" fillId="7" borderId="12" xfId="0" applyFont="1" applyFill="1" applyBorder="1" applyAlignment="1">
      <alignment horizontal="center" vertical="center" wrapText="1" readingOrder="2"/>
    </xf>
    <xf numFmtId="0" fontId="8" fillId="7" borderId="9" xfId="0" applyFont="1" applyFill="1" applyBorder="1" applyAlignment="1">
      <alignment horizontal="center" vertical="center" wrapText="1" readingOrder="2"/>
    </xf>
    <xf numFmtId="0" fontId="8" fillId="7" borderId="10" xfId="0" applyFont="1" applyFill="1" applyBorder="1" applyAlignment="1">
      <alignment horizontal="center" vertical="center" wrapText="1" readingOrder="2"/>
    </xf>
    <xf numFmtId="0" fontId="8" fillId="7" borderId="11" xfId="0" applyFont="1" applyFill="1" applyBorder="1" applyAlignment="1">
      <alignment horizontal="center" vertical="center" wrapText="1" readingOrder="2"/>
    </xf>
    <xf numFmtId="0" fontId="12" fillId="7" borderId="6" xfId="0" applyFont="1" applyFill="1" applyBorder="1" applyAlignment="1">
      <alignment horizontal="center" vertical="center" wrapText="1" readingOrder="2"/>
    </xf>
    <xf numFmtId="0" fontId="12" fillId="7" borderId="7" xfId="0" applyFont="1" applyFill="1" applyBorder="1" applyAlignment="1">
      <alignment horizontal="center" vertical="center" wrapText="1" readingOrder="2"/>
    </xf>
    <xf numFmtId="0" fontId="12" fillId="7" borderId="13" xfId="0" applyFont="1" applyFill="1" applyBorder="1" applyAlignment="1">
      <alignment horizontal="center" vertical="center" wrapText="1" readingOrder="2"/>
    </xf>
    <xf numFmtId="0" fontId="12" fillId="7" borderId="8" xfId="0" applyFont="1" applyFill="1" applyBorder="1" applyAlignment="1">
      <alignment horizontal="center" vertical="center" wrapText="1" readingOrder="2"/>
    </xf>
    <xf numFmtId="0" fontId="12" fillId="7" borderId="0" xfId="0" applyFont="1" applyFill="1" applyBorder="1" applyAlignment="1">
      <alignment horizontal="center" vertical="center" wrapText="1" readingOrder="2"/>
    </xf>
    <xf numFmtId="0" fontId="12" fillId="7" borderId="12" xfId="0" applyFont="1" applyFill="1" applyBorder="1" applyAlignment="1">
      <alignment horizontal="center" vertical="center" wrapText="1" readingOrder="2"/>
    </xf>
    <xf numFmtId="0" fontId="12" fillId="7" borderId="9" xfId="0" applyFont="1" applyFill="1" applyBorder="1" applyAlignment="1">
      <alignment horizontal="center" vertical="center" wrapText="1" readingOrder="2"/>
    </xf>
    <xf numFmtId="0" fontId="12" fillId="7" borderId="10" xfId="0" applyFont="1" applyFill="1" applyBorder="1" applyAlignment="1">
      <alignment horizontal="center" vertical="center" wrapText="1" readingOrder="2"/>
    </xf>
    <xf numFmtId="0" fontId="12" fillId="7" borderId="11" xfId="0" applyFont="1" applyFill="1" applyBorder="1" applyAlignment="1">
      <alignment horizontal="center" vertical="center" wrapText="1" readingOrder="2"/>
    </xf>
    <xf numFmtId="49" fontId="2" fillId="4" borderId="2" xfId="0" applyNumberFormat="1" applyFont="1" applyFill="1" applyBorder="1" applyAlignment="1">
      <alignment horizontal="center" vertical="center" readingOrder="2"/>
    </xf>
    <xf numFmtId="49" fontId="2" fillId="4" borderId="3" xfId="0" applyNumberFormat="1" applyFont="1" applyFill="1" applyBorder="1" applyAlignment="1">
      <alignment horizontal="center" vertical="center" readingOrder="2"/>
    </xf>
    <xf numFmtId="49" fontId="2" fillId="4" borderId="4" xfId="0" applyNumberFormat="1" applyFont="1" applyFill="1" applyBorder="1" applyAlignment="1">
      <alignment horizontal="center" vertical="center" readingOrder="2"/>
    </xf>
    <xf numFmtId="0" fontId="2" fillId="4" borderId="6" xfId="0" applyFont="1" applyFill="1" applyBorder="1" applyAlignment="1">
      <alignment horizontal="center" vertical="center" readingOrder="2"/>
    </xf>
    <xf numFmtId="0" fontId="2" fillId="4" borderId="13" xfId="0" applyFont="1" applyFill="1" applyBorder="1" applyAlignment="1">
      <alignment horizontal="center" vertical="center" readingOrder="2"/>
    </xf>
    <xf numFmtId="0" fontId="2" fillId="4" borderId="5" xfId="0" applyFont="1" applyFill="1" applyBorder="1" applyAlignment="1">
      <alignment horizontal="center" vertical="center" readingOrder="2"/>
    </xf>
    <xf numFmtId="0" fontId="2" fillId="4" borderId="15" xfId="0" applyFont="1" applyFill="1" applyBorder="1" applyAlignment="1">
      <alignment horizontal="center" vertical="center" readingOrder="2"/>
    </xf>
    <xf numFmtId="0" fontId="2" fillId="4" borderId="2" xfId="0" applyFont="1" applyFill="1" applyBorder="1" applyAlignment="1">
      <alignment horizontal="center" vertical="center" readingOrder="2"/>
    </xf>
    <xf numFmtId="0" fontId="2" fillId="4" borderId="4" xfId="0" applyFont="1" applyFill="1" applyBorder="1" applyAlignment="1">
      <alignment horizontal="center" vertical="center" readingOrder="2"/>
    </xf>
    <xf numFmtId="0" fontId="2" fillId="4" borderId="2" xfId="0" applyFont="1" applyFill="1" applyBorder="1" applyAlignment="1">
      <alignment horizontal="center" vertical="center" wrapText="1" readingOrder="2"/>
    </xf>
    <xf numFmtId="0" fontId="2" fillId="4" borderId="3" xfId="0" applyFont="1" applyFill="1" applyBorder="1" applyAlignment="1">
      <alignment horizontal="center" vertical="center" wrapText="1" readingOrder="2"/>
    </xf>
    <xf numFmtId="0" fontId="2" fillId="4" borderId="4" xfId="0" applyFont="1" applyFill="1" applyBorder="1" applyAlignment="1">
      <alignment horizontal="center" vertical="center" wrapText="1" readingOrder="2"/>
    </xf>
    <xf numFmtId="0" fontId="2" fillId="4" borderId="9" xfId="0" applyFont="1" applyFill="1" applyBorder="1" applyAlignment="1">
      <alignment horizontal="center" vertical="center" readingOrder="2"/>
    </xf>
    <xf numFmtId="0" fontId="2" fillId="4" borderId="11" xfId="0" applyFont="1" applyFill="1" applyBorder="1" applyAlignment="1">
      <alignment horizontal="center" vertical="center" readingOrder="2"/>
    </xf>
    <xf numFmtId="0" fontId="3" fillId="4" borderId="2" xfId="0" applyFont="1" applyFill="1" applyBorder="1" applyAlignment="1">
      <alignment vertical="center"/>
    </xf>
    <xf numFmtId="0" fontId="3" fillId="4" borderId="3" xfId="0" applyFont="1" applyFill="1" applyBorder="1" applyAlignment="1">
      <alignment vertical="center"/>
    </xf>
    <xf numFmtId="0" fontId="3" fillId="4" borderId="4" xfId="0" applyFont="1" applyFill="1" applyBorder="1" applyAlignment="1">
      <alignment vertical="center"/>
    </xf>
    <xf numFmtId="49" fontId="2" fillId="4" borderId="2" xfId="0" applyNumberFormat="1" applyFont="1" applyFill="1" applyBorder="1" applyAlignment="1">
      <alignment horizontal="center" vertical="center" wrapText="1" readingOrder="2"/>
    </xf>
    <xf numFmtId="49" fontId="2" fillId="4" borderId="3" xfId="0" applyNumberFormat="1" applyFont="1" applyFill="1" applyBorder="1" applyAlignment="1">
      <alignment horizontal="center" vertical="center" wrapText="1" readingOrder="2"/>
    </xf>
    <xf numFmtId="49" fontId="2" fillId="4" borderId="4" xfId="0" applyNumberFormat="1" applyFont="1" applyFill="1" applyBorder="1" applyAlignment="1">
      <alignment horizontal="center" vertical="center" wrapText="1" readingOrder="2"/>
    </xf>
    <xf numFmtId="0" fontId="2" fillId="8" borderId="2" xfId="0" applyFont="1" applyFill="1" applyBorder="1" applyAlignment="1" applyProtection="1">
      <alignment horizontal="center" vertical="center" readingOrder="2"/>
      <protection locked="0"/>
    </xf>
    <xf numFmtId="0" fontId="2" fillId="8" borderId="4" xfId="0" applyFont="1" applyFill="1" applyBorder="1" applyAlignment="1" applyProtection="1">
      <alignment horizontal="center" vertical="center" readingOrder="2"/>
      <protection locked="0"/>
    </xf>
    <xf numFmtId="2" fontId="2" fillId="8" borderId="2" xfId="0" applyNumberFormat="1" applyFont="1" applyFill="1" applyBorder="1" applyAlignment="1" applyProtection="1">
      <alignment horizontal="center" vertical="center" wrapText="1" readingOrder="2"/>
      <protection locked="0"/>
    </xf>
    <xf numFmtId="2" fontId="2" fillId="8" borderId="4" xfId="0" applyNumberFormat="1" applyFont="1" applyFill="1" applyBorder="1" applyAlignment="1" applyProtection="1">
      <alignment horizontal="center" vertical="center" wrapText="1" readingOrder="2"/>
      <protection locked="0"/>
    </xf>
    <xf numFmtId="0" fontId="2" fillId="8" borderId="2" xfId="0" applyNumberFormat="1" applyFont="1" applyFill="1" applyBorder="1" applyAlignment="1" applyProtection="1">
      <alignment horizontal="center" vertical="center" wrapText="1" readingOrder="2"/>
      <protection hidden="1"/>
    </xf>
    <xf numFmtId="0" fontId="2" fillId="8" borderId="4" xfId="0" applyNumberFormat="1" applyFont="1" applyFill="1" applyBorder="1" applyAlignment="1" applyProtection="1">
      <alignment horizontal="center" vertical="center" wrapText="1" readingOrder="2"/>
      <protection hidden="1"/>
    </xf>
    <xf numFmtId="0" fontId="4" fillId="4" borderId="5" xfId="0" applyFont="1" applyFill="1" applyBorder="1" applyAlignment="1">
      <alignment horizontal="center" vertical="center" readingOrder="2"/>
    </xf>
    <xf numFmtId="0" fontId="4" fillId="4" borderId="14" xfId="0" applyFont="1" applyFill="1" applyBorder="1" applyAlignment="1">
      <alignment horizontal="center" vertical="center" readingOrder="2"/>
    </xf>
    <xf numFmtId="0" fontId="4" fillId="4" borderId="15" xfId="0" applyFont="1" applyFill="1" applyBorder="1" applyAlignment="1">
      <alignment horizontal="center" vertical="center" readingOrder="2"/>
    </xf>
    <xf numFmtId="0" fontId="4" fillId="4" borderId="14" xfId="0" applyFont="1" applyFill="1" applyBorder="1" applyAlignment="1" applyProtection="1">
      <alignment horizontal="center" vertical="center" readingOrder="2"/>
      <protection locked="0"/>
    </xf>
    <xf numFmtId="0" fontId="4" fillId="4" borderId="15" xfId="0" applyFont="1" applyFill="1" applyBorder="1" applyAlignment="1" applyProtection="1">
      <alignment horizontal="center" vertical="center" readingOrder="2"/>
      <protection locked="0"/>
    </xf>
    <xf numFmtId="0" fontId="4" fillId="4" borderId="5" xfId="0" applyFont="1" applyFill="1" applyBorder="1" applyAlignment="1" applyProtection="1">
      <alignment horizontal="center" vertical="center" readingOrder="2"/>
      <protection hidden="1"/>
    </xf>
    <xf numFmtId="0" fontId="4" fillId="4" borderId="14" xfId="0" applyFont="1" applyFill="1" applyBorder="1" applyAlignment="1" applyProtection="1">
      <alignment horizontal="center" vertical="center" readingOrder="2"/>
      <protection hidden="1"/>
    </xf>
    <xf numFmtId="0" fontId="4" fillId="4" borderId="15" xfId="0" applyFont="1" applyFill="1" applyBorder="1" applyAlignment="1" applyProtection="1">
      <alignment horizontal="center" vertical="center" readingOrder="2"/>
      <protection hidden="1"/>
    </xf>
    <xf numFmtId="0" fontId="2" fillId="8" borderId="2" xfId="0" applyFont="1" applyFill="1" applyBorder="1" applyAlignment="1">
      <alignment horizontal="center" vertical="center" wrapText="1" readingOrder="2"/>
    </xf>
    <xf numFmtId="0" fontId="2" fillId="8" borderId="4" xfId="0" applyFont="1" applyFill="1" applyBorder="1" applyAlignment="1">
      <alignment horizontal="center" vertical="center" wrapText="1" readingOrder="2"/>
    </xf>
    <xf numFmtId="49" fontId="2" fillId="8" borderId="2" xfId="0" applyNumberFormat="1" applyFont="1" applyFill="1" applyBorder="1" applyAlignment="1">
      <alignment horizontal="center" vertical="center" readingOrder="2"/>
    </xf>
    <xf numFmtId="49" fontId="2" fillId="8" borderId="4" xfId="0" applyNumberFormat="1" applyFont="1" applyFill="1" applyBorder="1" applyAlignment="1">
      <alignment horizontal="center" vertical="center" readingOrder="2"/>
    </xf>
    <xf numFmtId="0" fontId="10" fillId="8" borderId="5" xfId="0" applyFont="1" applyFill="1" applyBorder="1" applyAlignment="1">
      <alignment horizontal="justify" vertical="center" wrapText="1" readingOrder="2"/>
    </xf>
    <xf numFmtId="0" fontId="10" fillId="8" borderId="14" xfId="0" applyFont="1" applyFill="1" applyBorder="1" applyAlignment="1">
      <alignment horizontal="justify" vertical="center" wrapText="1" readingOrder="2"/>
    </xf>
    <xf numFmtId="0" fontId="10" fillId="8" borderId="15" xfId="0" applyFont="1" applyFill="1" applyBorder="1" applyAlignment="1">
      <alignment horizontal="justify" vertical="center" wrapText="1" readingOrder="2"/>
    </xf>
    <xf numFmtId="49" fontId="8" fillId="8" borderId="5" xfId="0" applyNumberFormat="1" applyFont="1" applyFill="1" applyBorder="1" applyAlignment="1">
      <alignment horizontal="right" vertical="center" readingOrder="2"/>
    </xf>
    <xf numFmtId="49" fontId="8" fillId="8" borderId="14" xfId="0" applyNumberFormat="1" applyFont="1" applyFill="1" applyBorder="1" applyAlignment="1">
      <alignment horizontal="right" vertical="center" readingOrder="2"/>
    </xf>
    <xf numFmtId="49" fontId="8" fillId="8" borderId="15" xfId="0" applyNumberFormat="1" applyFont="1" applyFill="1" applyBorder="1" applyAlignment="1">
      <alignment horizontal="right" vertical="center" readingOrder="2"/>
    </xf>
  </cellXfs>
  <cellStyles count="1">
    <cellStyle name="Normal" xfId="0" builtinId="0"/>
  </cellStyles>
  <dxfs count="18">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161925</xdr:colOff>
      <xdr:row>0</xdr:row>
      <xdr:rowOff>28575</xdr:rowOff>
    </xdr:from>
    <xdr:to>
      <xdr:col>7</xdr:col>
      <xdr:colOff>685800</xdr:colOff>
      <xdr:row>3</xdr:row>
      <xdr:rowOff>133350</xdr:rowOff>
    </xdr:to>
    <xdr:pic>
      <xdr:nvPicPr>
        <xdr:cNvPr id="3" name="Picture 1" descr="uni arm"/>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7511" t="6200" r="16820" b="36378"/>
        <a:stretch>
          <a:fillRect/>
        </a:stretch>
      </xdr:blipFill>
      <xdr:spPr bwMode="auto">
        <a:xfrm>
          <a:off x="9983200125" y="28575"/>
          <a:ext cx="52387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1333500</xdr:colOff>
      <xdr:row>209</xdr:row>
      <xdr:rowOff>47625</xdr:rowOff>
    </xdr:from>
    <xdr:to>
      <xdr:col>5</xdr:col>
      <xdr:colOff>1447800</xdr:colOff>
      <xdr:row>209</xdr:row>
      <xdr:rowOff>219075</xdr:rowOff>
    </xdr:to>
    <xdr:sp macro="" textlink="">
      <xdr:nvSpPr>
        <xdr:cNvPr id="2" name="Rectangle 1"/>
        <xdr:cNvSpPr/>
      </xdr:nvSpPr>
      <xdr:spPr>
        <a:xfrm>
          <a:off x="9983400150" y="60902850"/>
          <a:ext cx="114300" cy="17145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endParaRPr lang="en-US" sz="1100"/>
        </a:p>
      </xdr:txBody>
    </xdr:sp>
    <xdr:clientData/>
  </xdr:twoCellAnchor>
  <xdr:twoCellAnchor>
    <xdr:from>
      <xdr:col>7</xdr:col>
      <xdr:colOff>790575</xdr:colOff>
      <xdr:row>209</xdr:row>
      <xdr:rowOff>28575</xdr:rowOff>
    </xdr:from>
    <xdr:to>
      <xdr:col>7</xdr:col>
      <xdr:colOff>895350</xdr:colOff>
      <xdr:row>209</xdr:row>
      <xdr:rowOff>190500</xdr:rowOff>
    </xdr:to>
    <xdr:sp macro="" textlink="">
      <xdr:nvSpPr>
        <xdr:cNvPr id="10" name="Rectangle 9"/>
        <xdr:cNvSpPr/>
      </xdr:nvSpPr>
      <xdr:spPr>
        <a:xfrm>
          <a:off x="9981495150" y="60883800"/>
          <a:ext cx="104775" cy="16192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U234"/>
  <sheetViews>
    <sheetView rightToLeft="1" tabSelected="1" topLeftCell="B1" zoomScaleNormal="100" workbookViewId="0">
      <selection activeCell="F8" sqref="F8"/>
    </sheetView>
  </sheetViews>
  <sheetFormatPr defaultRowHeight="15"/>
  <cols>
    <col min="1" max="1" width="12" customWidth="1"/>
    <col min="4" max="4" width="11.5703125" customWidth="1"/>
    <col min="5" max="5" width="17.7109375" style="10" customWidth="1"/>
    <col min="6" max="6" width="26.28515625" customWidth="1"/>
    <col min="7" max="7" width="10.5703125" customWidth="1"/>
    <col min="8" max="8" width="16.7109375" customWidth="1"/>
    <col min="9" max="9" width="15.42578125" customWidth="1"/>
    <col min="10" max="10" width="13.42578125" style="16" customWidth="1"/>
    <col min="11" max="11" width="11.7109375" customWidth="1"/>
    <col min="12" max="12" width="13.85546875" customWidth="1"/>
    <col min="15" max="15" width="14" customWidth="1"/>
    <col min="17" max="17" width="8.42578125" hidden="1" customWidth="1"/>
    <col min="18" max="18" width="12.28515625" hidden="1" customWidth="1"/>
    <col min="19" max="19" width="9" hidden="1" customWidth="1"/>
    <col min="20" max="20" width="8.5703125" hidden="1" customWidth="1"/>
    <col min="21" max="21" width="9.140625" hidden="1" customWidth="1"/>
    <col min="22" max="22" width="9.140625" customWidth="1"/>
  </cols>
  <sheetData>
    <row r="3" spans="5:19" ht="15.75">
      <c r="E3" s="9" t="s">
        <v>0</v>
      </c>
      <c r="R3" t="s">
        <v>169</v>
      </c>
    </row>
    <row r="4" spans="5:19" ht="17.25" customHeight="1">
      <c r="R4" t="s">
        <v>170</v>
      </c>
      <c r="S4" t="s">
        <v>173</v>
      </c>
    </row>
    <row r="5" spans="5:19" ht="20.25" customHeight="1">
      <c r="E5" s="11"/>
      <c r="G5" s="8"/>
      <c r="H5" s="49" t="s">
        <v>225</v>
      </c>
      <c r="I5" s="8"/>
      <c r="R5" t="s">
        <v>171</v>
      </c>
      <c r="S5" t="s">
        <v>180</v>
      </c>
    </row>
    <row r="6" spans="5:19" ht="16.5" customHeight="1">
      <c r="R6" t="s">
        <v>172</v>
      </c>
      <c r="S6" t="s">
        <v>181</v>
      </c>
    </row>
    <row r="7" spans="5:19" ht="28.5" customHeight="1" thickBot="1">
      <c r="E7" s="157" t="s">
        <v>1</v>
      </c>
      <c r="F7" s="157"/>
      <c r="G7" s="157"/>
      <c r="H7" s="157"/>
      <c r="I7" s="157"/>
      <c r="J7" s="157"/>
      <c r="K7" s="157"/>
      <c r="L7" s="157"/>
      <c r="S7" t="s">
        <v>182</v>
      </c>
    </row>
    <row r="8" spans="5:19" ht="29.25" customHeight="1" thickBot="1">
      <c r="E8" s="34" t="s">
        <v>160</v>
      </c>
      <c r="F8" s="54"/>
      <c r="G8" s="278" t="s">
        <v>2</v>
      </c>
      <c r="H8" s="279"/>
      <c r="I8" s="53"/>
      <c r="J8" s="33" t="s">
        <v>161</v>
      </c>
      <c r="K8" s="280"/>
      <c r="L8" s="281"/>
      <c r="R8" t="s">
        <v>166</v>
      </c>
      <c r="S8" t="s">
        <v>174</v>
      </c>
    </row>
    <row r="9" spans="5:19" ht="30.75" customHeight="1" thickBot="1">
      <c r="E9" s="34" t="s">
        <v>164</v>
      </c>
      <c r="F9" s="54"/>
      <c r="G9" s="278" t="s">
        <v>163</v>
      </c>
      <c r="H9" s="279"/>
      <c r="I9" s="54"/>
      <c r="J9" s="33" t="s">
        <v>162</v>
      </c>
      <c r="K9" s="280"/>
      <c r="L9" s="281"/>
      <c r="R9" t="s">
        <v>165</v>
      </c>
      <c r="S9" t="s">
        <v>175</v>
      </c>
    </row>
    <row r="10" spans="5:19" ht="16.5" thickBot="1">
      <c r="E10" s="167" t="s">
        <v>140</v>
      </c>
      <c r="F10" s="168"/>
      <c r="G10" s="168"/>
      <c r="H10" s="168"/>
      <c r="I10" s="168"/>
      <c r="J10" s="168"/>
      <c r="K10" s="168"/>
      <c r="L10" s="169"/>
      <c r="R10" t="s">
        <v>168</v>
      </c>
      <c r="S10" t="s">
        <v>176</v>
      </c>
    </row>
    <row r="11" spans="5:19" ht="23.25" customHeight="1" thickBot="1">
      <c r="E11" s="170" t="s">
        <v>139</v>
      </c>
      <c r="F11" s="170"/>
      <c r="G11" s="170"/>
      <c r="H11" s="170"/>
      <c r="I11" s="170"/>
      <c r="J11" s="170"/>
      <c r="K11" s="170"/>
      <c r="L11" s="170"/>
      <c r="R11" t="s">
        <v>167</v>
      </c>
      <c r="S11" t="s">
        <v>177</v>
      </c>
    </row>
    <row r="12" spans="5:19" ht="20.25" thickBot="1">
      <c r="E12" s="171" t="s">
        <v>3</v>
      </c>
      <c r="F12" s="171"/>
      <c r="G12" s="171"/>
      <c r="H12" s="171"/>
      <c r="I12" s="171"/>
      <c r="J12" s="171"/>
      <c r="K12" s="171"/>
      <c r="L12" s="171"/>
      <c r="S12" t="s">
        <v>178</v>
      </c>
    </row>
    <row r="13" spans="5:19" ht="15.75">
      <c r="E13" s="172" t="s">
        <v>4</v>
      </c>
      <c r="F13" s="174" t="s">
        <v>5</v>
      </c>
      <c r="G13" s="175"/>
      <c r="H13" s="176"/>
      <c r="I13" s="180" t="s">
        <v>6</v>
      </c>
      <c r="J13" s="17" t="s">
        <v>7</v>
      </c>
      <c r="K13" s="2" t="s">
        <v>10</v>
      </c>
      <c r="L13" s="20" t="s">
        <v>10</v>
      </c>
      <c r="S13" t="s">
        <v>179</v>
      </c>
    </row>
    <row r="14" spans="5:19" ht="28.5">
      <c r="E14" s="172"/>
      <c r="F14" s="174"/>
      <c r="G14" s="175"/>
      <c r="H14" s="176"/>
      <c r="I14" s="180"/>
      <c r="J14" s="17" t="s">
        <v>8</v>
      </c>
      <c r="K14" s="2" t="s">
        <v>11</v>
      </c>
      <c r="L14" s="21" t="s">
        <v>148</v>
      </c>
      <c r="S14" t="s">
        <v>183</v>
      </c>
    </row>
    <row r="15" spans="5:19" ht="16.5" thickBot="1">
      <c r="E15" s="173"/>
      <c r="F15" s="177"/>
      <c r="G15" s="178"/>
      <c r="H15" s="179"/>
      <c r="I15" s="181"/>
      <c r="J15" s="18" t="s">
        <v>9</v>
      </c>
      <c r="K15" s="3"/>
      <c r="L15" s="22"/>
      <c r="S15" t="s">
        <v>184</v>
      </c>
    </row>
    <row r="16" spans="5:19" ht="20.25" thickBot="1">
      <c r="E16" s="12" t="s">
        <v>101</v>
      </c>
      <c r="F16" s="158" t="s">
        <v>12</v>
      </c>
      <c r="G16" s="158"/>
      <c r="H16" s="158"/>
      <c r="I16" s="158"/>
      <c r="J16" s="158"/>
      <c r="K16" s="158"/>
      <c r="L16" s="158"/>
      <c r="R16" t="s">
        <v>149</v>
      </c>
      <c r="S16" t="s">
        <v>185</v>
      </c>
    </row>
    <row r="17" spans="5:19" ht="20.25" thickBot="1">
      <c r="E17" s="154" t="s">
        <v>102</v>
      </c>
      <c r="F17" s="165" t="s">
        <v>13</v>
      </c>
      <c r="G17" s="150"/>
      <c r="H17" s="151"/>
      <c r="I17" s="55"/>
      <c r="J17" s="68" t="str">
        <f>IF(G17="Q1",10.5,IF(G17="Q2",9.8,IF(G17="Q3",9.1,IF(G17="Q4",7,""))))</f>
        <v/>
      </c>
      <c r="K17" s="93"/>
      <c r="L17" s="94"/>
      <c r="R17" t="s">
        <v>14</v>
      </c>
      <c r="S17" t="s">
        <v>186</v>
      </c>
    </row>
    <row r="18" spans="5:19" ht="20.25" thickBot="1">
      <c r="E18" s="155"/>
      <c r="F18" s="166"/>
      <c r="G18" s="150"/>
      <c r="H18" s="151"/>
      <c r="I18" s="55"/>
      <c r="J18" s="68" t="str">
        <f t="shared" ref="J18:J24" si="0">IF(G18="Q1",10.5,IF(G18="Q2",9.8,IF(G18="Q3",9.1,IF(G18="Q4",7,""))))</f>
        <v/>
      </c>
      <c r="K18" s="93"/>
      <c r="L18" s="94"/>
      <c r="R18" t="s">
        <v>15</v>
      </c>
      <c r="S18" t="s">
        <v>187</v>
      </c>
    </row>
    <row r="19" spans="5:19" ht="16.5" thickBot="1">
      <c r="E19" s="155"/>
      <c r="F19" s="166"/>
      <c r="G19" s="150"/>
      <c r="H19" s="151"/>
      <c r="I19" s="55"/>
      <c r="J19" s="68" t="str">
        <f t="shared" si="0"/>
        <v/>
      </c>
      <c r="K19" s="74"/>
      <c r="L19" s="75"/>
      <c r="R19" t="s">
        <v>16</v>
      </c>
      <c r="S19" t="s">
        <v>188</v>
      </c>
    </row>
    <row r="20" spans="5:19" ht="16.5" thickBot="1">
      <c r="E20" s="155"/>
      <c r="F20" s="166"/>
      <c r="G20" s="150"/>
      <c r="H20" s="151"/>
      <c r="I20" s="56"/>
      <c r="J20" s="68" t="str">
        <f t="shared" si="0"/>
        <v/>
      </c>
      <c r="K20" s="74"/>
      <c r="L20" s="75"/>
      <c r="R20" t="s">
        <v>17</v>
      </c>
      <c r="S20" t="s">
        <v>189</v>
      </c>
    </row>
    <row r="21" spans="5:19" ht="16.5" thickBot="1">
      <c r="E21" s="155"/>
      <c r="F21" s="166"/>
      <c r="G21" s="150"/>
      <c r="H21" s="151"/>
      <c r="I21" s="56"/>
      <c r="J21" s="68" t="str">
        <f t="shared" si="0"/>
        <v/>
      </c>
      <c r="K21" s="74"/>
      <c r="L21" s="75"/>
      <c r="S21" t="s">
        <v>190</v>
      </c>
    </row>
    <row r="22" spans="5:19" ht="16.5" thickBot="1">
      <c r="E22" s="155"/>
      <c r="F22" s="166"/>
      <c r="G22" s="150"/>
      <c r="H22" s="151"/>
      <c r="I22" s="56"/>
      <c r="J22" s="68" t="str">
        <f t="shared" si="0"/>
        <v/>
      </c>
      <c r="K22" s="74"/>
      <c r="L22" s="75"/>
      <c r="S22" t="s">
        <v>191</v>
      </c>
    </row>
    <row r="23" spans="5:19" ht="16.5" thickBot="1">
      <c r="E23" s="155"/>
      <c r="F23" s="166"/>
      <c r="G23" s="150"/>
      <c r="H23" s="151"/>
      <c r="I23" s="56"/>
      <c r="J23" s="68" t="str">
        <f t="shared" si="0"/>
        <v/>
      </c>
      <c r="K23" s="74"/>
      <c r="L23" s="75"/>
      <c r="S23" t="s">
        <v>192</v>
      </c>
    </row>
    <row r="24" spans="5:19" ht="16.5" thickBot="1">
      <c r="E24" s="155"/>
      <c r="F24" s="166"/>
      <c r="G24" s="150"/>
      <c r="H24" s="151"/>
      <c r="I24" s="56"/>
      <c r="J24" s="68" t="str">
        <f t="shared" si="0"/>
        <v/>
      </c>
      <c r="K24" s="74"/>
      <c r="L24" s="75"/>
    </row>
    <row r="25" spans="5:19" ht="21.75" customHeight="1" thickBot="1">
      <c r="E25" s="152" t="s">
        <v>103</v>
      </c>
      <c r="F25" s="220" t="s">
        <v>152</v>
      </c>
      <c r="G25" s="148"/>
      <c r="H25" s="149"/>
      <c r="I25" s="57"/>
      <c r="J25" s="69" t="str">
        <f>IF(G25="Scopus",5,IF(G25="ISC",5,IF(G25="نمایه تخصصی (بین المللی)",5,"")))</f>
        <v/>
      </c>
      <c r="K25" s="76"/>
      <c r="L25" s="76"/>
      <c r="R25" t="s">
        <v>153</v>
      </c>
    </row>
    <row r="26" spans="5:19" ht="20.100000000000001" customHeight="1" thickBot="1">
      <c r="E26" s="153"/>
      <c r="F26" s="221"/>
      <c r="G26" s="148"/>
      <c r="H26" s="149"/>
      <c r="I26" s="58"/>
      <c r="J26" s="69" t="str">
        <f t="shared" ref="J26:J34" si="1">IF(G26="Scopus",5,IF(G26="ISC",5,IF(G26="نمایه تخصصی (بین المللی)",5,"")))</f>
        <v/>
      </c>
      <c r="K26" s="77"/>
      <c r="L26" s="76"/>
      <c r="R26" t="s">
        <v>150</v>
      </c>
    </row>
    <row r="27" spans="5:19" ht="20.100000000000001" customHeight="1" thickBot="1">
      <c r="E27" s="153"/>
      <c r="F27" s="221"/>
      <c r="G27" s="148"/>
      <c r="H27" s="149"/>
      <c r="I27" s="58"/>
      <c r="J27" s="69" t="str">
        <f t="shared" si="1"/>
        <v/>
      </c>
      <c r="K27" s="77"/>
      <c r="L27" s="76"/>
      <c r="R27" t="s">
        <v>151</v>
      </c>
    </row>
    <row r="28" spans="5:19" ht="20.100000000000001" customHeight="1" thickBot="1">
      <c r="E28" s="153"/>
      <c r="F28" s="221"/>
      <c r="G28" s="148"/>
      <c r="H28" s="149"/>
      <c r="I28" s="58"/>
      <c r="J28" s="69" t="str">
        <f t="shared" si="1"/>
        <v/>
      </c>
      <c r="K28" s="77"/>
      <c r="L28" s="76"/>
    </row>
    <row r="29" spans="5:19" ht="20.100000000000001" customHeight="1" thickBot="1">
      <c r="E29" s="153"/>
      <c r="F29" s="221"/>
      <c r="G29" s="148"/>
      <c r="H29" s="149"/>
      <c r="I29" s="58"/>
      <c r="J29" s="69" t="str">
        <f t="shared" si="1"/>
        <v/>
      </c>
      <c r="K29" s="77"/>
      <c r="L29" s="76"/>
    </row>
    <row r="30" spans="5:19" ht="20.100000000000001" customHeight="1" thickBot="1">
      <c r="E30" s="153"/>
      <c r="F30" s="221"/>
      <c r="G30" s="148"/>
      <c r="H30" s="149"/>
      <c r="I30" s="58"/>
      <c r="J30" s="69" t="str">
        <f t="shared" si="1"/>
        <v/>
      </c>
      <c r="K30" s="77"/>
      <c r="L30" s="76"/>
    </row>
    <row r="31" spans="5:19" ht="20.100000000000001" customHeight="1" thickBot="1">
      <c r="E31" s="153"/>
      <c r="F31" s="221"/>
      <c r="G31" s="148"/>
      <c r="H31" s="149"/>
      <c r="I31" s="58"/>
      <c r="J31" s="69" t="str">
        <f t="shared" si="1"/>
        <v/>
      </c>
      <c r="K31" s="77"/>
      <c r="L31" s="76"/>
    </row>
    <row r="32" spans="5:19" ht="20.100000000000001" customHeight="1" thickBot="1">
      <c r="E32" s="153"/>
      <c r="F32" s="221"/>
      <c r="G32" s="148"/>
      <c r="H32" s="149"/>
      <c r="I32" s="58"/>
      <c r="J32" s="69" t="str">
        <f t="shared" si="1"/>
        <v/>
      </c>
      <c r="K32" s="77"/>
      <c r="L32" s="76"/>
    </row>
    <row r="33" spans="5:18" ht="20.100000000000001" customHeight="1" thickBot="1">
      <c r="E33" s="153"/>
      <c r="F33" s="221"/>
      <c r="G33" s="148"/>
      <c r="H33" s="149"/>
      <c r="I33" s="58"/>
      <c r="J33" s="69" t="str">
        <f>IF(G33="Scopus",5,IF(G33="ISC",5,IF(G33="نمایه تخصصی (بین المللی)",5,"")))</f>
        <v/>
      </c>
      <c r="K33" s="77"/>
      <c r="L33" s="76"/>
    </row>
    <row r="34" spans="5:18" ht="20.100000000000001" customHeight="1" thickBot="1">
      <c r="E34" s="153"/>
      <c r="F34" s="222"/>
      <c r="G34" s="148"/>
      <c r="H34" s="149"/>
      <c r="I34" s="58"/>
      <c r="J34" s="69" t="str">
        <f t="shared" si="1"/>
        <v/>
      </c>
      <c r="K34" s="77"/>
      <c r="L34" s="76"/>
    </row>
    <row r="35" spans="5:18" ht="20.100000000000001" customHeight="1" thickBot="1">
      <c r="E35" s="154" t="s">
        <v>104</v>
      </c>
      <c r="F35" s="165" t="s">
        <v>154</v>
      </c>
      <c r="G35" s="185"/>
      <c r="H35" s="186"/>
      <c r="I35" s="55"/>
      <c r="J35" s="68" t="str">
        <f>IF(G35="درجه اعتبار الف",5,IF(G35="درجه اعتبار ب",4,IF(G35="وزارت بهداشت",4.5,IF(G35="درجه اعتبار ج",3,IF(G35="درجه اعتبار د",2,"")))))</f>
        <v/>
      </c>
      <c r="K35" s="74"/>
      <c r="L35" s="75"/>
    </row>
    <row r="36" spans="5:18" ht="20.100000000000001" customHeight="1" thickBot="1">
      <c r="E36" s="155"/>
      <c r="F36" s="166"/>
      <c r="G36" s="185"/>
      <c r="H36" s="186"/>
      <c r="I36" s="55"/>
      <c r="J36" s="68" t="str">
        <f t="shared" ref="J36:J44" si="2">IF(G36="درجه اعتبار الف",5,IF(G36="درجه اعتبار ب",4,IF(G36="وزارت بهداشت",4.5,IF(G36="درجه اعتبار ج",3,IF(G36="درجه اعتبار د",2,"")))))</f>
        <v/>
      </c>
      <c r="K36" s="74"/>
      <c r="L36" s="75"/>
    </row>
    <row r="37" spans="5:18" ht="20.100000000000001" customHeight="1" thickBot="1">
      <c r="E37" s="155"/>
      <c r="F37" s="166"/>
      <c r="G37" s="185"/>
      <c r="H37" s="186"/>
      <c r="I37" s="55"/>
      <c r="J37" s="68" t="str">
        <f t="shared" si="2"/>
        <v/>
      </c>
      <c r="K37" s="74"/>
      <c r="L37" s="75"/>
      <c r="R37" s="7" t="s">
        <v>18</v>
      </c>
    </row>
    <row r="38" spans="5:18" ht="20.100000000000001" customHeight="1" thickBot="1">
      <c r="E38" s="155"/>
      <c r="F38" s="166"/>
      <c r="G38" s="185"/>
      <c r="H38" s="186"/>
      <c r="I38" s="55"/>
      <c r="J38" s="68" t="str">
        <f t="shared" si="2"/>
        <v/>
      </c>
      <c r="K38" s="74"/>
      <c r="L38" s="75"/>
      <c r="R38" s="7" t="s">
        <v>19</v>
      </c>
    </row>
    <row r="39" spans="5:18" ht="20.100000000000001" customHeight="1" thickBot="1">
      <c r="E39" s="155"/>
      <c r="F39" s="166"/>
      <c r="G39" s="185"/>
      <c r="H39" s="186"/>
      <c r="I39" s="55"/>
      <c r="J39" s="68" t="str">
        <f t="shared" si="2"/>
        <v/>
      </c>
      <c r="K39" s="74"/>
      <c r="L39" s="75"/>
      <c r="R39" s="7" t="s">
        <v>20</v>
      </c>
    </row>
    <row r="40" spans="5:18" ht="20.100000000000001" customHeight="1" thickBot="1">
      <c r="E40" s="155"/>
      <c r="F40" s="166"/>
      <c r="G40" s="185"/>
      <c r="H40" s="186"/>
      <c r="I40" s="55"/>
      <c r="J40" s="68" t="str">
        <f t="shared" si="2"/>
        <v/>
      </c>
      <c r="K40" s="74"/>
      <c r="L40" s="75"/>
      <c r="R40" s="48" t="s">
        <v>223</v>
      </c>
    </row>
    <row r="41" spans="5:18" ht="20.100000000000001" customHeight="1" thickBot="1">
      <c r="E41" s="155"/>
      <c r="F41" s="166"/>
      <c r="G41" s="185"/>
      <c r="H41" s="186"/>
      <c r="I41" s="55"/>
      <c r="J41" s="68" t="str">
        <f t="shared" si="2"/>
        <v/>
      </c>
      <c r="K41" s="74"/>
      <c r="L41" s="75"/>
      <c r="R41" s="48" t="s">
        <v>220</v>
      </c>
    </row>
    <row r="42" spans="5:18" ht="20.100000000000001" customHeight="1" thickBot="1">
      <c r="E42" s="155"/>
      <c r="F42" s="166"/>
      <c r="G42" s="185"/>
      <c r="H42" s="186"/>
      <c r="I42" s="55"/>
      <c r="J42" s="68" t="str">
        <f t="shared" si="2"/>
        <v/>
      </c>
      <c r="K42" s="74"/>
      <c r="L42" s="75"/>
    </row>
    <row r="43" spans="5:18" ht="20.100000000000001" customHeight="1" thickBot="1">
      <c r="E43" s="155"/>
      <c r="F43" s="166"/>
      <c r="G43" s="185"/>
      <c r="H43" s="186"/>
      <c r="I43" s="55"/>
      <c r="J43" s="68" t="str">
        <f t="shared" si="2"/>
        <v/>
      </c>
      <c r="K43" s="74"/>
      <c r="L43" s="75"/>
    </row>
    <row r="44" spans="5:18" ht="20.100000000000001" customHeight="1" thickBot="1">
      <c r="E44" s="156"/>
      <c r="F44" s="187"/>
      <c r="G44" s="185"/>
      <c r="H44" s="186"/>
      <c r="I44" s="55"/>
      <c r="J44" s="68" t="str">
        <f t="shared" si="2"/>
        <v/>
      </c>
      <c r="K44" s="74"/>
      <c r="L44" s="75"/>
    </row>
    <row r="45" spans="5:18" ht="25.5" customHeight="1" thickBot="1">
      <c r="E45" s="12" t="s">
        <v>105</v>
      </c>
      <c r="F45" s="158" t="s">
        <v>21</v>
      </c>
      <c r="G45" s="158"/>
      <c r="H45" s="158"/>
      <c r="I45" s="158"/>
      <c r="J45" s="158"/>
      <c r="K45" s="158"/>
      <c r="L45" s="158"/>
      <c r="R45" s="23" t="s">
        <v>23</v>
      </c>
    </row>
    <row r="46" spans="5:18" ht="20.100000000000001" customHeight="1" thickBot="1">
      <c r="E46" s="152" t="s">
        <v>106</v>
      </c>
      <c r="F46" s="220" t="s">
        <v>22</v>
      </c>
      <c r="G46" s="223"/>
      <c r="H46" s="224"/>
      <c r="I46" s="59"/>
      <c r="J46" s="70" t="str">
        <f>IF(G46="همایش بین‌المللی ",2,IF(G46="همایش ملی (ISC)",1.5,""))</f>
        <v/>
      </c>
      <c r="K46" s="77"/>
      <c r="L46" s="76"/>
      <c r="R46" s="23" t="s">
        <v>24</v>
      </c>
    </row>
    <row r="47" spans="5:18" ht="20.100000000000001" customHeight="1" thickBot="1">
      <c r="E47" s="153"/>
      <c r="F47" s="221"/>
      <c r="G47" s="223"/>
      <c r="H47" s="224"/>
      <c r="I47" s="59"/>
      <c r="J47" s="70" t="str">
        <f t="shared" ref="J47:J50" si="3">IF(G47="همایش بین‌المللی ",2,IF(G47="همایش ملی (ISC)",1.5,""))</f>
        <v/>
      </c>
      <c r="K47" s="77"/>
      <c r="L47" s="76"/>
      <c r="R47" s="24"/>
    </row>
    <row r="48" spans="5:18" ht="20.100000000000001" customHeight="1" thickBot="1">
      <c r="E48" s="153"/>
      <c r="F48" s="221"/>
      <c r="G48" s="148"/>
      <c r="H48" s="149"/>
      <c r="I48" s="59"/>
      <c r="J48" s="70" t="str">
        <f t="shared" si="3"/>
        <v/>
      </c>
      <c r="K48" s="77"/>
      <c r="L48" s="76"/>
      <c r="R48" s="24"/>
    </row>
    <row r="49" spans="5:18" ht="20.100000000000001" customHeight="1" thickBot="1">
      <c r="E49" s="153"/>
      <c r="F49" s="221"/>
      <c r="G49" s="223"/>
      <c r="H49" s="224"/>
      <c r="I49" s="59"/>
      <c r="J49" s="70" t="str">
        <f t="shared" si="3"/>
        <v/>
      </c>
      <c r="K49" s="77"/>
      <c r="L49" s="76"/>
      <c r="R49" s="24"/>
    </row>
    <row r="50" spans="5:18" ht="20.100000000000001" customHeight="1" thickBot="1">
      <c r="E50" s="219"/>
      <c r="F50" s="222"/>
      <c r="G50" s="148"/>
      <c r="H50" s="149"/>
      <c r="I50" s="59"/>
      <c r="J50" s="70" t="str">
        <f t="shared" si="3"/>
        <v/>
      </c>
      <c r="K50" s="77"/>
      <c r="L50" s="76"/>
    </row>
    <row r="51" spans="5:18" ht="20.100000000000001" customHeight="1" thickBot="1">
      <c r="E51" s="154" t="s">
        <v>107</v>
      </c>
      <c r="F51" s="165" t="s">
        <v>25</v>
      </c>
      <c r="G51" s="225"/>
      <c r="H51" s="226"/>
      <c r="I51" s="55"/>
      <c r="J51" s="68" t="str">
        <f>IF(G51="همایش بین‌المللی ",1,IF(G51="همایش ملی (ISC)",0.5,""))</f>
        <v/>
      </c>
      <c r="K51" s="74"/>
      <c r="L51" s="75"/>
    </row>
    <row r="52" spans="5:18" ht="20.100000000000001" customHeight="1" thickBot="1">
      <c r="E52" s="155"/>
      <c r="F52" s="166"/>
      <c r="G52" s="225"/>
      <c r="H52" s="226"/>
      <c r="I52" s="55"/>
      <c r="J52" s="68" t="str">
        <f t="shared" ref="J52:J54" si="4">IF(G52="همایش بین‌المللی ",1,IF(G52="همایش ملی (ISC)",0.5,""))</f>
        <v/>
      </c>
      <c r="K52" s="74"/>
      <c r="L52" s="75"/>
    </row>
    <row r="53" spans="5:18" ht="20.100000000000001" customHeight="1" thickBot="1">
      <c r="E53" s="155"/>
      <c r="F53" s="166"/>
      <c r="G53" s="225"/>
      <c r="H53" s="226"/>
      <c r="I53" s="55"/>
      <c r="J53" s="68" t="str">
        <f t="shared" si="4"/>
        <v/>
      </c>
      <c r="K53" s="74"/>
      <c r="L53" s="75"/>
    </row>
    <row r="54" spans="5:18" ht="20.100000000000001" customHeight="1" thickBot="1">
      <c r="E54" s="156"/>
      <c r="F54" s="187"/>
      <c r="G54" s="225"/>
      <c r="H54" s="226"/>
      <c r="I54" s="55"/>
      <c r="J54" s="68" t="str">
        <f t="shared" si="4"/>
        <v/>
      </c>
      <c r="K54" s="74"/>
      <c r="L54" s="75"/>
    </row>
    <row r="55" spans="5:18" ht="20.100000000000001" customHeight="1" thickBot="1">
      <c r="E55" s="152" t="s">
        <v>108</v>
      </c>
      <c r="F55" s="220" t="s">
        <v>26</v>
      </c>
      <c r="G55" s="223"/>
      <c r="H55" s="224"/>
      <c r="I55" s="59"/>
      <c r="J55" s="70" t="str">
        <f>IF(G55="مجامع بین‌المللی",1,IF(G55="مجامع ملی/ دانشگاهی",0.5,""))</f>
        <v/>
      </c>
      <c r="K55" s="77"/>
      <c r="L55" s="76"/>
    </row>
    <row r="56" spans="5:18" ht="20.100000000000001" customHeight="1" thickBot="1">
      <c r="E56" s="153"/>
      <c r="F56" s="221"/>
      <c r="G56" s="223"/>
      <c r="H56" s="224"/>
      <c r="I56" s="59"/>
      <c r="J56" s="70" t="str">
        <f t="shared" ref="J56:J58" si="5">IF(G56="مجامع بین‌المللی",1,IF(G56="مجامع ملی/ دانشگاهی",0.5,""))</f>
        <v/>
      </c>
      <c r="K56" s="77"/>
      <c r="L56" s="76"/>
      <c r="R56" s="7" t="s">
        <v>27</v>
      </c>
    </row>
    <row r="57" spans="5:18" ht="20.100000000000001" customHeight="1" thickBot="1">
      <c r="E57" s="153"/>
      <c r="F57" s="221"/>
      <c r="G57" s="223"/>
      <c r="H57" s="224"/>
      <c r="I57" s="59"/>
      <c r="J57" s="70" t="str">
        <f t="shared" si="5"/>
        <v/>
      </c>
      <c r="K57" s="77"/>
      <c r="L57" s="76"/>
      <c r="R57" t="s">
        <v>28</v>
      </c>
    </row>
    <row r="58" spans="5:18" ht="20.100000000000001" customHeight="1" thickBot="1">
      <c r="E58" s="219"/>
      <c r="F58" s="222"/>
      <c r="G58" s="223"/>
      <c r="H58" s="224"/>
      <c r="I58" s="59"/>
      <c r="J58" s="70" t="str">
        <f t="shared" si="5"/>
        <v/>
      </c>
      <c r="K58" s="77"/>
      <c r="L58" s="76"/>
    </row>
    <row r="59" spans="5:18" ht="15.75" thickBot="1">
      <c r="E59" s="209" t="s">
        <v>29</v>
      </c>
      <c r="F59" s="210"/>
      <c r="G59" s="210"/>
      <c r="H59" s="210"/>
      <c r="I59" s="210"/>
      <c r="J59" s="210"/>
      <c r="K59" s="210"/>
      <c r="L59" s="211"/>
    </row>
    <row r="60" spans="5:18" ht="22.5" customHeight="1" thickBot="1">
      <c r="E60" s="297" t="s">
        <v>109</v>
      </c>
      <c r="F60" s="300" t="s">
        <v>30</v>
      </c>
      <c r="G60" s="301"/>
      <c r="H60" s="302"/>
      <c r="I60" s="60"/>
      <c r="J60" s="159" t="s">
        <v>155</v>
      </c>
      <c r="K60" s="78"/>
      <c r="L60" s="75"/>
    </row>
    <row r="61" spans="5:18" ht="22.5" customHeight="1" thickBot="1">
      <c r="E61" s="298"/>
      <c r="F61" s="303"/>
      <c r="G61" s="304"/>
      <c r="H61" s="305"/>
      <c r="I61" s="60"/>
      <c r="J61" s="245"/>
      <c r="K61" s="78"/>
      <c r="L61" s="75"/>
    </row>
    <row r="62" spans="5:18" ht="22.5" customHeight="1" thickBot="1">
      <c r="E62" s="298"/>
      <c r="F62" s="303"/>
      <c r="G62" s="304"/>
      <c r="H62" s="305"/>
      <c r="I62" s="60"/>
      <c r="J62" s="245"/>
      <c r="K62" s="78"/>
      <c r="L62" s="75"/>
    </row>
    <row r="63" spans="5:18" ht="22.5" customHeight="1" thickBot="1">
      <c r="E63" s="298"/>
      <c r="F63" s="303"/>
      <c r="G63" s="304"/>
      <c r="H63" s="305"/>
      <c r="I63" s="60"/>
      <c r="J63" s="245"/>
      <c r="K63" s="78"/>
      <c r="L63" s="75"/>
    </row>
    <row r="64" spans="5:18" ht="22.5" customHeight="1" thickBot="1">
      <c r="E64" s="299"/>
      <c r="F64" s="306"/>
      <c r="G64" s="307"/>
      <c r="H64" s="308"/>
      <c r="I64" s="60"/>
      <c r="J64" s="160"/>
      <c r="K64" s="78"/>
      <c r="L64" s="75"/>
    </row>
    <row r="65" spans="5:12" ht="71.25" customHeight="1" thickBot="1">
      <c r="E65" s="50" t="s">
        <v>110</v>
      </c>
      <c r="F65" s="158" t="s">
        <v>31</v>
      </c>
      <c r="G65" s="158"/>
      <c r="H65" s="158"/>
      <c r="I65" s="158"/>
      <c r="J65" s="158"/>
      <c r="K65" s="158"/>
      <c r="L65" s="158"/>
    </row>
    <row r="66" spans="5:12" ht="48" customHeight="1" thickBot="1">
      <c r="E66" s="29" t="s">
        <v>111</v>
      </c>
      <c r="F66" s="291" t="s">
        <v>32</v>
      </c>
      <c r="G66" s="292"/>
      <c r="H66" s="293"/>
      <c r="I66" s="59"/>
      <c r="J66" s="26">
        <v>6</v>
      </c>
      <c r="K66" s="77"/>
      <c r="L66" s="76"/>
    </row>
    <row r="67" spans="5:12" ht="39.75" customHeight="1" thickBot="1">
      <c r="E67" s="30" t="s">
        <v>112</v>
      </c>
      <c r="F67" s="294" t="s">
        <v>33</v>
      </c>
      <c r="G67" s="295"/>
      <c r="H67" s="296"/>
      <c r="I67" s="55"/>
      <c r="J67" s="27">
        <v>4</v>
      </c>
      <c r="K67" s="74"/>
      <c r="L67" s="75"/>
    </row>
    <row r="68" spans="5:12" ht="52.5" customHeight="1" thickBot="1">
      <c r="E68" s="29" t="s">
        <v>113</v>
      </c>
      <c r="F68" s="206" t="s">
        <v>34</v>
      </c>
      <c r="G68" s="207"/>
      <c r="H68" s="208"/>
      <c r="I68" s="59"/>
      <c r="J68" s="26">
        <v>3</v>
      </c>
      <c r="K68" s="77"/>
      <c r="L68" s="76"/>
    </row>
    <row r="69" spans="5:12" ht="43.5" customHeight="1" thickBot="1">
      <c r="E69" s="30" t="s">
        <v>114</v>
      </c>
      <c r="F69" s="161" t="s">
        <v>35</v>
      </c>
      <c r="G69" s="162"/>
      <c r="H69" s="163"/>
      <c r="I69" s="55"/>
      <c r="J69" s="27">
        <v>6</v>
      </c>
      <c r="K69" s="74"/>
      <c r="L69" s="75"/>
    </row>
    <row r="70" spans="5:12" ht="54" customHeight="1" thickBot="1">
      <c r="E70" s="29" t="s">
        <v>115</v>
      </c>
      <c r="F70" s="206" t="s">
        <v>36</v>
      </c>
      <c r="G70" s="207"/>
      <c r="H70" s="208"/>
      <c r="I70" s="59"/>
      <c r="J70" s="26">
        <v>4</v>
      </c>
      <c r="K70" s="77"/>
      <c r="L70" s="76"/>
    </row>
    <row r="71" spans="5:12" ht="44.25" customHeight="1" thickBot="1">
      <c r="E71" s="30" t="s">
        <v>116</v>
      </c>
      <c r="F71" s="161" t="s">
        <v>37</v>
      </c>
      <c r="G71" s="162"/>
      <c r="H71" s="163"/>
      <c r="I71" s="55"/>
      <c r="J71" s="27">
        <v>5</v>
      </c>
      <c r="K71" s="74"/>
      <c r="L71" s="75"/>
    </row>
    <row r="72" spans="5:12" ht="41.25" customHeight="1" thickBot="1">
      <c r="E72" s="29" t="s">
        <v>117</v>
      </c>
      <c r="F72" s="206" t="s">
        <v>38</v>
      </c>
      <c r="G72" s="207"/>
      <c r="H72" s="208"/>
      <c r="I72" s="59"/>
      <c r="J72" s="26">
        <v>5</v>
      </c>
      <c r="K72" s="77"/>
      <c r="L72" s="76"/>
    </row>
    <row r="73" spans="5:12" ht="61.5" customHeight="1" thickBot="1">
      <c r="E73" s="30" t="s">
        <v>118</v>
      </c>
      <c r="F73" s="161" t="s">
        <v>39</v>
      </c>
      <c r="G73" s="162"/>
      <c r="H73" s="163"/>
      <c r="I73" s="55"/>
      <c r="J73" s="27">
        <v>15</v>
      </c>
      <c r="K73" s="74"/>
      <c r="L73" s="75"/>
    </row>
    <row r="74" spans="5:12" ht="51" customHeight="1" thickBot="1">
      <c r="E74" s="29" t="s">
        <v>119</v>
      </c>
      <c r="F74" s="206" t="s">
        <v>40</v>
      </c>
      <c r="G74" s="207"/>
      <c r="H74" s="208"/>
      <c r="I74" s="59"/>
      <c r="J74" s="26">
        <v>15</v>
      </c>
      <c r="K74" s="77"/>
      <c r="L74" s="76"/>
    </row>
    <row r="75" spans="5:12" ht="36" customHeight="1" thickBot="1">
      <c r="E75" s="30" t="s">
        <v>120</v>
      </c>
      <c r="F75" s="161" t="s">
        <v>41</v>
      </c>
      <c r="G75" s="162"/>
      <c r="H75" s="163"/>
      <c r="I75" s="55"/>
      <c r="J75" s="27">
        <v>2</v>
      </c>
      <c r="K75" s="74"/>
      <c r="L75" s="75"/>
    </row>
    <row r="76" spans="5:12" ht="20.25" thickBot="1">
      <c r="E76" s="51" t="s">
        <v>121</v>
      </c>
      <c r="F76" s="158" t="s">
        <v>42</v>
      </c>
      <c r="G76" s="158"/>
      <c r="H76" s="158"/>
      <c r="I76" s="158"/>
      <c r="J76" s="158"/>
      <c r="K76" s="158"/>
      <c r="L76" s="158"/>
    </row>
    <row r="77" spans="5:12" ht="30.75" customHeight="1" thickBot="1">
      <c r="E77" s="152" t="s">
        <v>122</v>
      </c>
      <c r="F77" s="249" t="s">
        <v>43</v>
      </c>
      <c r="G77" s="250"/>
      <c r="H77" s="251"/>
      <c r="I77" s="61"/>
      <c r="J77" s="26">
        <v>2</v>
      </c>
      <c r="K77" s="79"/>
      <c r="L77" s="80"/>
    </row>
    <row r="78" spans="5:12" ht="27" customHeight="1" thickBot="1">
      <c r="E78" s="219"/>
      <c r="F78" s="255"/>
      <c r="G78" s="256"/>
      <c r="H78" s="257"/>
      <c r="I78" s="59"/>
      <c r="J78" s="26">
        <v>2</v>
      </c>
      <c r="K78" s="77"/>
      <c r="L78" s="76"/>
    </row>
    <row r="79" spans="5:12" ht="45" customHeight="1" thickBot="1">
      <c r="E79" s="154" t="s">
        <v>123</v>
      </c>
      <c r="F79" s="236" t="s">
        <v>44</v>
      </c>
      <c r="G79" s="237"/>
      <c r="H79" s="238"/>
      <c r="I79" s="62"/>
      <c r="J79" s="28" t="s">
        <v>156</v>
      </c>
      <c r="K79" s="81"/>
      <c r="L79" s="82"/>
    </row>
    <row r="80" spans="5:12" ht="51" customHeight="1" thickBot="1">
      <c r="E80" s="155"/>
      <c r="F80" s="239"/>
      <c r="G80" s="240"/>
      <c r="H80" s="241"/>
      <c r="I80" s="63"/>
      <c r="J80" s="28" t="s">
        <v>156</v>
      </c>
      <c r="K80" s="82"/>
      <c r="L80" s="82"/>
    </row>
    <row r="81" spans="5:12" ht="20.25" thickBot="1">
      <c r="E81" s="52" t="s">
        <v>124</v>
      </c>
      <c r="F81" s="158" t="s">
        <v>194</v>
      </c>
      <c r="G81" s="158"/>
      <c r="H81" s="158"/>
      <c r="I81" s="158"/>
      <c r="J81" s="158"/>
      <c r="K81" s="158"/>
      <c r="L81" s="158"/>
    </row>
    <row r="82" spans="5:12" ht="20.100000000000001" customHeight="1" thickBot="1">
      <c r="E82" s="152" t="s">
        <v>141</v>
      </c>
      <c r="F82" s="282" t="s">
        <v>45</v>
      </c>
      <c r="G82" s="283"/>
      <c r="H82" s="284"/>
      <c r="I82" s="64"/>
      <c r="J82" s="182" t="s">
        <v>193</v>
      </c>
      <c r="K82" s="77"/>
      <c r="L82" s="76"/>
    </row>
    <row r="83" spans="5:12" ht="20.100000000000001" customHeight="1" thickBot="1">
      <c r="E83" s="153"/>
      <c r="F83" s="285"/>
      <c r="G83" s="286"/>
      <c r="H83" s="287"/>
      <c r="I83" s="64"/>
      <c r="J83" s="183"/>
      <c r="K83" s="77"/>
      <c r="L83" s="76"/>
    </row>
    <row r="84" spans="5:12" ht="20.100000000000001" customHeight="1" thickBot="1">
      <c r="E84" s="153"/>
      <c r="F84" s="285"/>
      <c r="G84" s="286"/>
      <c r="H84" s="287"/>
      <c r="I84" s="64"/>
      <c r="J84" s="183"/>
      <c r="K84" s="77"/>
      <c r="L84" s="76"/>
    </row>
    <row r="85" spans="5:12" ht="20.100000000000001" customHeight="1" thickBot="1">
      <c r="E85" s="153"/>
      <c r="F85" s="285"/>
      <c r="G85" s="286"/>
      <c r="H85" s="287"/>
      <c r="I85" s="64"/>
      <c r="J85" s="183"/>
      <c r="K85" s="77"/>
      <c r="L85" s="76"/>
    </row>
    <row r="86" spans="5:12" ht="20.100000000000001" customHeight="1" thickBot="1">
      <c r="E86" s="153"/>
      <c r="F86" s="285"/>
      <c r="G86" s="286"/>
      <c r="H86" s="287"/>
      <c r="I86" s="64"/>
      <c r="J86" s="183"/>
      <c r="K86" s="77"/>
      <c r="L86" s="76"/>
    </row>
    <row r="87" spans="5:12" ht="20.100000000000001" customHeight="1" thickBot="1">
      <c r="E87" s="153"/>
      <c r="F87" s="285"/>
      <c r="G87" s="286"/>
      <c r="H87" s="287"/>
      <c r="I87" s="64"/>
      <c r="J87" s="183"/>
      <c r="K87" s="77"/>
      <c r="L87" s="76"/>
    </row>
    <row r="88" spans="5:12" ht="20.100000000000001" customHeight="1" thickBot="1">
      <c r="E88" s="153"/>
      <c r="F88" s="285"/>
      <c r="G88" s="286"/>
      <c r="H88" s="287"/>
      <c r="I88" s="64"/>
      <c r="J88" s="183"/>
      <c r="K88" s="77"/>
      <c r="L88" s="76"/>
    </row>
    <row r="89" spans="5:12" ht="20.100000000000001" customHeight="1" thickBot="1">
      <c r="E89" s="153"/>
      <c r="F89" s="285"/>
      <c r="G89" s="286"/>
      <c r="H89" s="287"/>
      <c r="I89" s="64"/>
      <c r="J89" s="183"/>
      <c r="K89" s="77"/>
      <c r="L89" s="76"/>
    </row>
    <row r="90" spans="5:12" ht="20.100000000000001" customHeight="1" thickBot="1">
      <c r="E90" s="153"/>
      <c r="F90" s="285"/>
      <c r="G90" s="286"/>
      <c r="H90" s="287"/>
      <c r="I90" s="64"/>
      <c r="J90" s="183"/>
      <c r="K90" s="77"/>
      <c r="L90" s="76"/>
    </row>
    <row r="91" spans="5:12" ht="20.100000000000001" customHeight="1" thickBot="1">
      <c r="E91" s="153"/>
      <c r="F91" s="285"/>
      <c r="G91" s="286"/>
      <c r="H91" s="287"/>
      <c r="I91" s="64"/>
      <c r="J91" s="183"/>
      <c r="K91" s="77"/>
      <c r="L91" s="76"/>
    </row>
    <row r="92" spans="5:12" ht="20.100000000000001" customHeight="1" thickBot="1">
      <c r="E92" s="153"/>
      <c r="F92" s="285"/>
      <c r="G92" s="286"/>
      <c r="H92" s="287"/>
      <c r="I92" s="64"/>
      <c r="J92" s="183"/>
      <c r="K92" s="77"/>
      <c r="L92" s="76"/>
    </row>
    <row r="93" spans="5:12" ht="20.100000000000001" customHeight="1" thickBot="1">
      <c r="E93" s="153"/>
      <c r="F93" s="285"/>
      <c r="G93" s="286"/>
      <c r="H93" s="287"/>
      <c r="I93" s="64"/>
      <c r="J93" s="183"/>
      <c r="K93" s="77"/>
      <c r="L93" s="76"/>
    </row>
    <row r="94" spans="5:12" ht="20.100000000000001" customHeight="1" thickBot="1">
      <c r="E94" s="153"/>
      <c r="F94" s="285"/>
      <c r="G94" s="286"/>
      <c r="H94" s="287"/>
      <c r="I94" s="64"/>
      <c r="J94" s="183"/>
      <c r="K94" s="77"/>
      <c r="L94" s="76"/>
    </row>
    <row r="95" spans="5:12" ht="20.100000000000001" customHeight="1" thickBot="1">
      <c r="E95" s="153"/>
      <c r="F95" s="285"/>
      <c r="G95" s="286"/>
      <c r="H95" s="287"/>
      <c r="I95" s="64"/>
      <c r="J95" s="183"/>
      <c r="K95" s="77"/>
      <c r="L95" s="76"/>
    </row>
    <row r="96" spans="5:12" ht="20.100000000000001" customHeight="1" thickBot="1">
      <c r="E96" s="153"/>
      <c r="F96" s="285"/>
      <c r="G96" s="286"/>
      <c r="H96" s="287"/>
      <c r="I96" s="64"/>
      <c r="J96" s="183"/>
      <c r="K96" s="77"/>
      <c r="L96" s="76"/>
    </row>
    <row r="97" spans="5:12" ht="20.100000000000001" customHeight="1" thickBot="1">
      <c r="E97" s="153"/>
      <c r="F97" s="285"/>
      <c r="G97" s="286"/>
      <c r="H97" s="287"/>
      <c r="I97" s="64"/>
      <c r="J97" s="183"/>
      <c r="K97" s="77"/>
      <c r="L97" s="76"/>
    </row>
    <row r="98" spans="5:12" ht="20.100000000000001" customHeight="1" thickBot="1">
      <c r="E98" s="153"/>
      <c r="F98" s="285"/>
      <c r="G98" s="286"/>
      <c r="H98" s="287"/>
      <c r="I98" s="64"/>
      <c r="J98" s="183"/>
      <c r="K98" s="77"/>
      <c r="L98" s="76"/>
    </row>
    <row r="99" spans="5:12" ht="20.100000000000001" customHeight="1" thickBot="1">
      <c r="E99" s="153"/>
      <c r="F99" s="285"/>
      <c r="G99" s="286"/>
      <c r="H99" s="287"/>
      <c r="I99" s="64"/>
      <c r="J99" s="183"/>
      <c r="K99" s="77"/>
      <c r="L99" s="76"/>
    </row>
    <row r="100" spans="5:12" ht="20.100000000000001" customHeight="1" thickBot="1">
      <c r="E100" s="153"/>
      <c r="F100" s="285"/>
      <c r="G100" s="286"/>
      <c r="H100" s="287"/>
      <c r="I100" s="64"/>
      <c r="J100" s="183"/>
      <c r="K100" s="77"/>
      <c r="L100" s="76"/>
    </row>
    <row r="101" spans="5:12" ht="20.100000000000001" customHeight="1" thickBot="1">
      <c r="E101" s="219"/>
      <c r="F101" s="288"/>
      <c r="G101" s="289"/>
      <c r="H101" s="290"/>
      <c r="I101" s="64"/>
      <c r="J101" s="184"/>
      <c r="K101" s="77"/>
      <c r="L101" s="76"/>
    </row>
    <row r="102" spans="5:12" ht="20.100000000000001" customHeight="1" thickBot="1">
      <c r="E102" s="154" t="s">
        <v>142</v>
      </c>
      <c r="F102" s="309" t="s">
        <v>218</v>
      </c>
      <c r="G102" s="310"/>
      <c r="H102" s="311"/>
      <c r="I102" s="65"/>
      <c r="J102" s="159" t="s">
        <v>221</v>
      </c>
      <c r="K102" s="74"/>
      <c r="L102" s="75"/>
    </row>
    <row r="103" spans="5:12" ht="20.100000000000001" customHeight="1" thickBot="1">
      <c r="E103" s="155"/>
      <c r="F103" s="312"/>
      <c r="G103" s="313"/>
      <c r="H103" s="314"/>
      <c r="I103" s="65"/>
      <c r="J103" s="245"/>
      <c r="K103" s="74"/>
      <c r="L103" s="75"/>
    </row>
    <row r="104" spans="5:12" ht="20.100000000000001" customHeight="1" thickBot="1">
      <c r="E104" s="155"/>
      <c r="F104" s="312"/>
      <c r="G104" s="313"/>
      <c r="H104" s="314"/>
      <c r="I104" s="65"/>
      <c r="J104" s="245"/>
      <c r="K104" s="74"/>
      <c r="L104" s="75"/>
    </row>
    <row r="105" spans="5:12" ht="20.100000000000001" customHeight="1" thickBot="1">
      <c r="E105" s="155"/>
      <c r="F105" s="312"/>
      <c r="G105" s="313"/>
      <c r="H105" s="314"/>
      <c r="I105" s="65"/>
      <c r="J105" s="245"/>
      <c r="K105" s="74"/>
      <c r="L105" s="75"/>
    </row>
    <row r="106" spans="5:12" ht="20.100000000000001" customHeight="1" thickBot="1">
      <c r="E106" s="156"/>
      <c r="F106" s="315"/>
      <c r="G106" s="316"/>
      <c r="H106" s="317"/>
      <c r="I106" s="65"/>
      <c r="J106" s="160"/>
      <c r="K106" s="74"/>
      <c r="L106" s="75"/>
    </row>
    <row r="107" spans="5:12" ht="20.100000000000001" customHeight="1" thickBot="1">
      <c r="E107" s="152" t="s">
        <v>143</v>
      </c>
      <c r="F107" s="282" t="s">
        <v>211</v>
      </c>
      <c r="G107" s="283"/>
      <c r="H107" s="284"/>
      <c r="I107" s="64"/>
      <c r="J107" s="182" t="s">
        <v>195</v>
      </c>
      <c r="K107" s="77"/>
      <c r="L107" s="76"/>
    </row>
    <row r="108" spans="5:12" ht="20.100000000000001" customHeight="1" thickBot="1">
      <c r="E108" s="153"/>
      <c r="F108" s="285"/>
      <c r="G108" s="286"/>
      <c r="H108" s="287"/>
      <c r="I108" s="64"/>
      <c r="J108" s="183"/>
      <c r="K108" s="77"/>
      <c r="L108" s="76"/>
    </row>
    <row r="109" spans="5:12" ht="20.100000000000001" customHeight="1" thickBot="1">
      <c r="E109" s="153"/>
      <c r="F109" s="285"/>
      <c r="G109" s="286"/>
      <c r="H109" s="287"/>
      <c r="I109" s="64"/>
      <c r="J109" s="183"/>
      <c r="K109" s="77"/>
      <c r="L109" s="76"/>
    </row>
    <row r="110" spans="5:12" ht="20.100000000000001" customHeight="1" thickBot="1">
      <c r="E110" s="153"/>
      <c r="F110" s="285"/>
      <c r="G110" s="286"/>
      <c r="H110" s="287"/>
      <c r="I110" s="64"/>
      <c r="J110" s="183"/>
      <c r="K110" s="77"/>
      <c r="L110" s="76"/>
    </row>
    <row r="111" spans="5:12" ht="20.100000000000001" customHeight="1" thickBot="1">
      <c r="E111" s="219"/>
      <c r="F111" s="288"/>
      <c r="G111" s="289"/>
      <c r="H111" s="290"/>
      <c r="I111" s="64"/>
      <c r="J111" s="184"/>
      <c r="K111" s="77"/>
      <c r="L111" s="76"/>
    </row>
    <row r="112" spans="5:12" ht="20.100000000000001" customHeight="1" thickBot="1">
      <c r="E112" s="154" t="s">
        <v>144</v>
      </c>
      <c r="F112" s="309" t="s">
        <v>203</v>
      </c>
      <c r="G112" s="310"/>
      <c r="H112" s="311"/>
      <c r="I112" s="65"/>
      <c r="J112" s="159" t="s">
        <v>46</v>
      </c>
      <c r="K112" s="74"/>
      <c r="L112" s="75"/>
    </row>
    <row r="113" spans="5:12" ht="20.100000000000001" customHeight="1" thickBot="1">
      <c r="E113" s="155"/>
      <c r="F113" s="312"/>
      <c r="G113" s="313"/>
      <c r="H113" s="314"/>
      <c r="I113" s="65"/>
      <c r="J113" s="245"/>
      <c r="K113" s="74"/>
      <c r="L113" s="75"/>
    </row>
    <row r="114" spans="5:12" ht="20.100000000000001" customHeight="1" thickBot="1">
      <c r="E114" s="155"/>
      <c r="F114" s="312"/>
      <c r="G114" s="313"/>
      <c r="H114" s="314"/>
      <c r="I114" s="65"/>
      <c r="J114" s="245"/>
      <c r="K114" s="74"/>
      <c r="L114" s="75"/>
    </row>
    <row r="115" spans="5:12" ht="20.100000000000001" customHeight="1" thickBot="1">
      <c r="E115" s="155"/>
      <c r="F115" s="312"/>
      <c r="G115" s="313"/>
      <c r="H115" s="314"/>
      <c r="I115" s="65"/>
      <c r="J115" s="245"/>
      <c r="K115" s="74"/>
      <c r="L115" s="75"/>
    </row>
    <row r="116" spans="5:12" ht="20.100000000000001" customHeight="1" thickBot="1">
      <c r="E116" s="156"/>
      <c r="F116" s="315"/>
      <c r="G116" s="316"/>
      <c r="H116" s="317"/>
      <c r="I116" s="65"/>
      <c r="J116" s="160"/>
      <c r="K116" s="74"/>
      <c r="L116" s="75"/>
    </row>
    <row r="117" spans="5:12" ht="20.100000000000001" customHeight="1" thickBot="1">
      <c r="E117" s="152" t="s">
        <v>145</v>
      </c>
      <c r="F117" s="282" t="s">
        <v>224</v>
      </c>
      <c r="G117" s="283"/>
      <c r="H117" s="284"/>
      <c r="I117" s="64"/>
      <c r="J117" s="182" t="s">
        <v>196</v>
      </c>
      <c r="K117" s="77"/>
      <c r="L117" s="76"/>
    </row>
    <row r="118" spans="5:12" ht="20.100000000000001" customHeight="1" thickBot="1">
      <c r="E118" s="153"/>
      <c r="F118" s="285"/>
      <c r="G118" s="286"/>
      <c r="H118" s="287"/>
      <c r="I118" s="64"/>
      <c r="J118" s="183"/>
      <c r="K118" s="77"/>
      <c r="L118" s="76"/>
    </row>
    <row r="119" spans="5:12" ht="20.100000000000001" customHeight="1" thickBot="1">
      <c r="E119" s="153"/>
      <c r="F119" s="285"/>
      <c r="G119" s="286"/>
      <c r="H119" s="287"/>
      <c r="I119" s="64"/>
      <c r="J119" s="183"/>
      <c r="K119" s="77"/>
      <c r="L119" s="76"/>
    </row>
    <row r="120" spans="5:12" ht="20.100000000000001" customHeight="1" thickBot="1">
      <c r="E120" s="153"/>
      <c r="F120" s="285"/>
      <c r="G120" s="286"/>
      <c r="H120" s="287"/>
      <c r="I120" s="64"/>
      <c r="J120" s="183"/>
      <c r="K120" s="77"/>
      <c r="L120" s="76"/>
    </row>
    <row r="121" spans="5:12" ht="20.100000000000001" customHeight="1" thickBot="1">
      <c r="E121" s="219"/>
      <c r="F121" s="288"/>
      <c r="G121" s="289"/>
      <c r="H121" s="290"/>
      <c r="I121" s="64"/>
      <c r="J121" s="184"/>
      <c r="K121" s="77"/>
      <c r="L121" s="76"/>
    </row>
    <row r="122" spans="5:12" ht="20.100000000000001" customHeight="1" thickBot="1">
      <c r="E122" s="154" t="s">
        <v>222</v>
      </c>
      <c r="F122" s="275" t="s">
        <v>47</v>
      </c>
      <c r="G122" s="275"/>
      <c r="H122" s="275"/>
      <c r="I122" s="66"/>
      <c r="J122" s="233" t="s">
        <v>197</v>
      </c>
      <c r="K122" s="83"/>
      <c r="L122" s="75"/>
    </row>
    <row r="123" spans="5:12" ht="20.100000000000001" customHeight="1" thickBot="1">
      <c r="E123" s="155"/>
      <c r="F123" s="276"/>
      <c r="G123" s="276"/>
      <c r="H123" s="276"/>
      <c r="I123" s="66"/>
      <c r="J123" s="234"/>
      <c r="K123" s="84"/>
      <c r="L123" s="84"/>
    </row>
    <row r="124" spans="5:12" ht="20.100000000000001" customHeight="1" thickBot="1">
      <c r="E124" s="155"/>
      <c r="F124" s="276"/>
      <c r="G124" s="276"/>
      <c r="H124" s="276"/>
      <c r="I124" s="67"/>
      <c r="J124" s="234"/>
      <c r="K124" s="85"/>
      <c r="L124" s="84"/>
    </row>
    <row r="125" spans="5:12" ht="20.100000000000001" customHeight="1" thickBot="1">
      <c r="E125" s="155"/>
      <c r="F125" s="276"/>
      <c r="G125" s="276"/>
      <c r="H125" s="276"/>
      <c r="I125" s="67"/>
      <c r="J125" s="234"/>
      <c r="K125" s="85"/>
      <c r="L125" s="84"/>
    </row>
    <row r="126" spans="5:12" ht="20.100000000000001" customHeight="1" thickBot="1">
      <c r="E126" s="156"/>
      <c r="F126" s="277"/>
      <c r="G126" s="277"/>
      <c r="H126" s="277"/>
      <c r="I126" s="67"/>
      <c r="J126" s="235"/>
      <c r="K126" s="85"/>
      <c r="L126" s="84"/>
    </row>
    <row r="127" spans="5:12" ht="16.5" thickBot="1">
      <c r="E127" s="272" t="s">
        <v>226</v>
      </c>
      <c r="F127" s="273"/>
      <c r="G127" s="273"/>
      <c r="H127" s="273"/>
      <c r="I127" s="273"/>
      <c r="J127" s="273"/>
      <c r="K127" s="273"/>
      <c r="L127" s="274"/>
    </row>
    <row r="128" spans="5:12" ht="72" thickBot="1">
      <c r="E128" s="29" t="s">
        <v>125</v>
      </c>
      <c r="F128" s="269" t="s">
        <v>48</v>
      </c>
      <c r="G128" s="270"/>
      <c r="H128" s="271"/>
      <c r="I128" s="59"/>
      <c r="J128" s="31" t="s">
        <v>49</v>
      </c>
      <c r="K128" s="77"/>
      <c r="L128" s="76"/>
    </row>
    <row r="129" spans="5:18" ht="20.25" thickBot="1">
      <c r="E129" s="51" t="s">
        <v>126</v>
      </c>
      <c r="F129" s="158" t="s">
        <v>50</v>
      </c>
      <c r="G129" s="158"/>
      <c r="H129" s="158"/>
      <c r="I129" s="158"/>
      <c r="J129" s="158"/>
      <c r="K129" s="158"/>
      <c r="L129" s="158"/>
    </row>
    <row r="130" spans="5:18" ht="43.5" customHeight="1" thickBot="1">
      <c r="E130" s="154" t="s">
        <v>127</v>
      </c>
      <c r="F130" s="236" t="s">
        <v>235</v>
      </c>
      <c r="G130" s="237"/>
      <c r="H130" s="238"/>
      <c r="I130" s="60"/>
      <c r="J130" s="159" t="s">
        <v>51</v>
      </c>
      <c r="K130" s="75"/>
      <c r="L130" s="75"/>
    </row>
    <row r="131" spans="5:18" ht="45.75" customHeight="1" thickBot="1">
      <c r="E131" s="156"/>
      <c r="F131" s="242"/>
      <c r="G131" s="243"/>
      <c r="H131" s="244"/>
      <c r="I131" s="96"/>
      <c r="J131" s="160"/>
      <c r="K131" s="95"/>
      <c r="L131" s="75"/>
      <c r="R131" t="s">
        <v>157</v>
      </c>
    </row>
    <row r="132" spans="5:18" ht="48" customHeight="1">
      <c r="E132" s="152" t="s">
        <v>128</v>
      </c>
      <c r="F132" s="198" t="s">
        <v>52</v>
      </c>
      <c r="G132" s="199"/>
      <c r="H132" s="200"/>
      <c r="I132" s="204"/>
      <c r="J132" s="182" t="s">
        <v>56</v>
      </c>
      <c r="K132" s="230"/>
      <c r="L132" s="230"/>
    </row>
    <row r="133" spans="5:18" ht="29.25" customHeight="1" thickBot="1">
      <c r="E133" s="153"/>
      <c r="F133" s="201" t="s">
        <v>53</v>
      </c>
      <c r="G133" s="202"/>
      <c r="H133" s="203"/>
      <c r="I133" s="258"/>
      <c r="J133" s="183"/>
      <c r="K133" s="231"/>
      <c r="L133" s="232"/>
    </row>
    <row r="134" spans="5:18" ht="35.25" customHeight="1">
      <c r="E134" s="153"/>
      <c r="F134" s="201" t="s">
        <v>54</v>
      </c>
      <c r="G134" s="202"/>
      <c r="H134" s="203"/>
      <c r="I134" s="204"/>
      <c r="J134" s="183"/>
      <c r="K134" s="230"/>
      <c r="L134" s="230"/>
    </row>
    <row r="135" spans="5:18" ht="29.25" customHeight="1" thickBot="1">
      <c r="E135" s="153"/>
      <c r="F135" s="266" t="s">
        <v>55</v>
      </c>
      <c r="G135" s="267"/>
      <c r="H135" s="268"/>
      <c r="I135" s="205"/>
      <c r="J135" s="183"/>
      <c r="K135" s="232"/>
      <c r="L135" s="232"/>
    </row>
    <row r="136" spans="5:18" ht="22.5" customHeight="1">
      <c r="E136" s="227" t="s">
        <v>57</v>
      </c>
      <c r="F136" s="228"/>
      <c r="G136" s="228"/>
      <c r="H136" s="228"/>
      <c r="I136" s="228"/>
      <c r="J136" s="228"/>
      <c r="K136" s="228"/>
      <c r="L136" s="229"/>
    </row>
    <row r="137" spans="5:18" ht="37.5" customHeight="1" thickBot="1">
      <c r="E137" s="194" t="s">
        <v>227</v>
      </c>
      <c r="F137" s="195"/>
      <c r="G137" s="195"/>
      <c r="H137" s="195"/>
      <c r="I137" s="195"/>
      <c r="J137" s="195"/>
      <c r="K137" s="195"/>
      <c r="L137" s="196"/>
    </row>
    <row r="138" spans="5:18" ht="20.25" thickBot="1">
      <c r="E138" s="51" t="s">
        <v>129</v>
      </c>
      <c r="F138" s="197" t="s">
        <v>58</v>
      </c>
      <c r="G138" s="197"/>
      <c r="H138" s="158"/>
      <c r="I138" s="158"/>
      <c r="J138" s="158"/>
      <c r="K138" s="158"/>
      <c r="L138" s="158"/>
    </row>
    <row r="139" spans="5:18" ht="22.5" customHeight="1" thickBot="1">
      <c r="E139" s="246" t="s">
        <v>130</v>
      </c>
      <c r="F139" s="212" t="s">
        <v>147</v>
      </c>
      <c r="G139" s="213"/>
      <c r="H139" s="97"/>
      <c r="I139" s="97"/>
      <c r="J139" s="89" t="str">
        <f>IF(H139="یک استاد راهنما",2,IF(H139="دو استاد راهنما",1,IF(H139="یک استاد مشاور",0.5,IF(H139="دو استاد مشاور",0.25,""))))</f>
        <v/>
      </c>
      <c r="K139" s="93"/>
      <c r="L139" s="94"/>
    </row>
    <row r="140" spans="5:18" ht="20.25" thickBot="1">
      <c r="E140" s="247"/>
      <c r="F140" s="214"/>
      <c r="G140" s="215"/>
      <c r="H140" s="97"/>
      <c r="I140" s="97"/>
      <c r="J140" s="89" t="str">
        <f>IF(H140="یک استاد راهنما",2,IF(H140="دو استاد راهنما",1,IF(H140="یک استاد مشاور",0.5,IF(H140="دو استاد مشاور",0.25,""))))</f>
        <v/>
      </c>
      <c r="K140" s="93"/>
      <c r="L140" s="94"/>
    </row>
    <row r="141" spans="5:18" ht="20.25" thickBot="1">
      <c r="E141" s="247"/>
      <c r="F141" s="214"/>
      <c r="G141" s="215"/>
      <c r="H141" s="97"/>
      <c r="I141" s="97"/>
      <c r="J141" s="89" t="str">
        <f t="shared" ref="J141:J145" si="6">IF(H141="یک استاد راهنما",2,IF(H141="دو استاد راهنما",1,IF(H141="یک استاد مشاور",0.5,IF(H141="دو استاد مشاور",0.25,""))))</f>
        <v/>
      </c>
      <c r="K141" s="93"/>
      <c r="L141" s="94"/>
    </row>
    <row r="142" spans="5:18" ht="20.25" thickBot="1">
      <c r="E142" s="247"/>
      <c r="F142" s="214"/>
      <c r="G142" s="215"/>
      <c r="H142" s="97"/>
      <c r="I142" s="97"/>
      <c r="J142" s="89" t="str">
        <f t="shared" si="6"/>
        <v/>
      </c>
      <c r="K142" s="93"/>
      <c r="L142" s="94"/>
    </row>
    <row r="143" spans="5:18" ht="20.25" thickBot="1">
      <c r="E143" s="247"/>
      <c r="F143" s="214"/>
      <c r="G143" s="215"/>
      <c r="H143" s="97"/>
      <c r="I143" s="97"/>
      <c r="J143" s="89" t="str">
        <f t="shared" si="6"/>
        <v/>
      </c>
      <c r="K143" s="93"/>
      <c r="L143" s="94"/>
    </row>
    <row r="144" spans="5:18" ht="25.5" customHeight="1" thickBot="1">
      <c r="E144" s="247"/>
      <c r="F144" s="214"/>
      <c r="G144" s="215"/>
      <c r="H144" s="97"/>
      <c r="I144" s="56"/>
      <c r="J144" s="89" t="str">
        <f t="shared" si="6"/>
        <v/>
      </c>
      <c r="K144" s="86"/>
      <c r="L144" s="87"/>
      <c r="R144" s="4" t="s">
        <v>232</v>
      </c>
    </row>
    <row r="145" spans="5:18" ht="18.75" customHeight="1" thickBot="1">
      <c r="E145" s="248"/>
      <c r="F145" s="216"/>
      <c r="G145" s="217"/>
      <c r="H145" s="97"/>
      <c r="I145" s="55"/>
      <c r="J145" s="89" t="str">
        <f t="shared" si="6"/>
        <v/>
      </c>
      <c r="K145" s="74"/>
      <c r="L145" s="75"/>
      <c r="R145" s="4" t="s">
        <v>233</v>
      </c>
    </row>
    <row r="146" spans="5:18" ht="25.5" customHeight="1" thickBot="1">
      <c r="E146" s="152" t="s">
        <v>131</v>
      </c>
      <c r="F146" s="218" t="s">
        <v>146</v>
      </c>
      <c r="G146" s="218"/>
      <c r="H146" s="98"/>
      <c r="I146" s="59"/>
      <c r="J146" s="73" t="str">
        <f>IF(H146="یک استاد راهنما",6,IF(H146="دو استاد راهنما",3,IF(H146="یک استاد مشاور",1.5,IF(H146="دو استاد مشاور",0.75,""))))</f>
        <v/>
      </c>
      <c r="K146" s="77"/>
      <c r="L146" s="76"/>
      <c r="R146" s="4" t="s">
        <v>230</v>
      </c>
    </row>
    <row r="147" spans="5:18" ht="20.25" thickBot="1">
      <c r="E147" s="153"/>
      <c r="F147" s="218"/>
      <c r="G147" s="218"/>
      <c r="H147" s="98"/>
      <c r="I147" s="59"/>
      <c r="J147" s="73" t="str">
        <f t="shared" ref="J147:J149" si="7">IF(H147="یک استاد راهنما",6,IF(H147="دو استاد راهنما",3,IF(H147="یک استاد مشاور",1.5,IF(H147="دو استاد مشاور",0.75,""))))</f>
        <v/>
      </c>
      <c r="K147" s="77"/>
      <c r="L147" s="76"/>
      <c r="R147" s="4" t="s">
        <v>231</v>
      </c>
    </row>
    <row r="148" spans="5:18" ht="24" customHeight="1" thickBot="1">
      <c r="E148" s="153"/>
      <c r="F148" s="218"/>
      <c r="G148" s="218"/>
      <c r="H148" s="98"/>
      <c r="I148" s="59"/>
      <c r="J148" s="73" t="str">
        <f t="shared" si="7"/>
        <v/>
      </c>
      <c r="K148" s="77"/>
      <c r="L148" s="76"/>
    </row>
    <row r="149" spans="5:18" ht="20.25" thickBot="1">
      <c r="E149" s="219"/>
      <c r="F149" s="218"/>
      <c r="G149" s="218"/>
      <c r="H149" s="98"/>
      <c r="I149" s="59"/>
      <c r="J149" s="73" t="str">
        <f t="shared" si="7"/>
        <v/>
      </c>
      <c r="K149" s="77"/>
      <c r="L149" s="76"/>
    </row>
    <row r="150" spans="5:18" ht="50.25" customHeight="1" thickBot="1">
      <c r="E150" s="30" t="s">
        <v>132</v>
      </c>
      <c r="F150" s="259" t="s">
        <v>59</v>
      </c>
      <c r="G150" s="260"/>
      <c r="H150" s="261"/>
      <c r="I150" s="55"/>
      <c r="J150" s="27" t="s">
        <v>60</v>
      </c>
      <c r="K150" s="74"/>
      <c r="L150" s="75"/>
    </row>
    <row r="151" spans="5:18" ht="20.25" thickBot="1">
      <c r="E151" s="51" t="s">
        <v>133</v>
      </c>
      <c r="F151" s="158" t="s">
        <v>61</v>
      </c>
      <c r="G151" s="158"/>
      <c r="H151" s="158"/>
      <c r="I151" s="158"/>
      <c r="J151" s="158"/>
      <c r="K151" s="158"/>
      <c r="L151" s="158"/>
    </row>
    <row r="152" spans="5:18" ht="16.5" thickBot="1">
      <c r="E152" s="152" t="s">
        <v>134</v>
      </c>
      <c r="F152" s="262" t="s">
        <v>62</v>
      </c>
      <c r="G152" s="263"/>
      <c r="H152" s="64"/>
      <c r="I152" s="59"/>
      <c r="J152" s="70" t="str">
        <f>IF(H152="رتبه اول ",6,IF(H152="رتبه دوم ",5.5,IF(H152="رتبه سوم ",5,"")))</f>
        <v/>
      </c>
      <c r="K152" s="77"/>
      <c r="L152" s="76"/>
    </row>
    <row r="153" spans="5:18" ht="18" customHeight="1" thickBot="1">
      <c r="E153" s="153"/>
      <c r="F153" s="264"/>
      <c r="G153" s="265"/>
      <c r="H153" s="64"/>
      <c r="I153" s="59"/>
      <c r="J153" s="70" t="str">
        <f t="shared" ref="J153:J154" si="8">IF(H153="رتبه اول ",6,IF(H153="رتبه دوم ",5.5,IF(H153="رتبه سوم ",5,"")))</f>
        <v/>
      </c>
      <c r="K153" s="77"/>
      <c r="L153" s="76"/>
      <c r="R153" s="6" t="s">
        <v>63</v>
      </c>
    </row>
    <row r="154" spans="5:18" ht="17.25" customHeight="1" thickBot="1">
      <c r="E154" s="153"/>
      <c r="F154" s="264"/>
      <c r="G154" s="265"/>
      <c r="H154" s="64"/>
      <c r="I154" s="59"/>
      <c r="J154" s="70" t="str">
        <f t="shared" si="8"/>
        <v/>
      </c>
      <c r="K154" s="77"/>
      <c r="L154" s="76"/>
      <c r="R154" s="6" t="s">
        <v>64</v>
      </c>
    </row>
    <row r="155" spans="5:18" ht="20.25" customHeight="1" thickBot="1">
      <c r="E155" s="154" t="s">
        <v>135</v>
      </c>
      <c r="F155" s="188" t="s">
        <v>65</v>
      </c>
      <c r="G155" s="189"/>
      <c r="H155" s="65"/>
      <c r="I155" s="55"/>
      <c r="J155" s="68" t="str">
        <f>IF(H155="رتبه اول ",5,IF(H155="رتبه دوم ",4.5,IF(H155="رتبه سوم ",4,"")))</f>
        <v/>
      </c>
      <c r="K155" s="74"/>
      <c r="L155" s="75"/>
      <c r="R155" s="6" t="s">
        <v>66</v>
      </c>
    </row>
    <row r="156" spans="5:18" ht="14.25" customHeight="1" thickBot="1">
      <c r="E156" s="155"/>
      <c r="F156" s="190"/>
      <c r="G156" s="191"/>
      <c r="H156" s="65"/>
      <c r="I156" s="55"/>
      <c r="J156" s="68" t="str">
        <f t="shared" ref="J156:J157" si="9">IF(H156="رتبه اول ",5,IF(H156="رتبه دوم ",4.5,IF(H156="رتبه سوم ",4,"")))</f>
        <v/>
      </c>
      <c r="K156" s="74"/>
      <c r="L156" s="75"/>
    </row>
    <row r="157" spans="5:18" ht="16.5" thickBot="1">
      <c r="E157" s="156"/>
      <c r="F157" s="192"/>
      <c r="G157" s="193"/>
      <c r="H157" s="65"/>
      <c r="I157" s="55"/>
      <c r="J157" s="68" t="str">
        <f t="shared" si="9"/>
        <v/>
      </c>
      <c r="K157" s="74"/>
      <c r="L157" s="75"/>
    </row>
    <row r="158" spans="5:18" ht="20.25" thickBot="1">
      <c r="E158" s="51" t="s">
        <v>136</v>
      </c>
      <c r="F158" s="158" t="s">
        <v>67</v>
      </c>
      <c r="G158" s="158"/>
      <c r="H158" s="158"/>
      <c r="I158" s="158"/>
      <c r="J158" s="158"/>
      <c r="K158" s="158"/>
      <c r="L158" s="158"/>
    </row>
    <row r="159" spans="5:18" ht="25.5" customHeight="1" thickBot="1">
      <c r="E159" s="152" t="s">
        <v>137</v>
      </c>
      <c r="F159" s="249" t="s">
        <v>234</v>
      </c>
      <c r="G159" s="250"/>
      <c r="H159" s="251"/>
      <c r="I159" s="98"/>
      <c r="J159" s="182" t="s">
        <v>158</v>
      </c>
      <c r="K159" s="99"/>
      <c r="L159" s="100"/>
    </row>
    <row r="160" spans="5:18" ht="20.25" thickBot="1">
      <c r="E160" s="153"/>
      <c r="F160" s="252"/>
      <c r="G160" s="253"/>
      <c r="H160" s="254"/>
      <c r="I160" s="98"/>
      <c r="J160" s="183"/>
      <c r="K160" s="99"/>
      <c r="L160" s="100"/>
    </row>
    <row r="161" spans="5:12" ht="20.25" thickBot="1">
      <c r="E161" s="153"/>
      <c r="F161" s="252"/>
      <c r="G161" s="253"/>
      <c r="H161" s="254"/>
      <c r="I161" s="98"/>
      <c r="J161" s="183"/>
      <c r="K161" s="99"/>
      <c r="L161" s="100"/>
    </row>
    <row r="162" spans="5:12" ht="20.25" thickBot="1">
      <c r="E162" s="153"/>
      <c r="F162" s="252"/>
      <c r="G162" s="253"/>
      <c r="H162" s="254"/>
      <c r="I162" s="98"/>
      <c r="J162" s="183"/>
      <c r="K162" s="99"/>
      <c r="L162" s="100"/>
    </row>
    <row r="163" spans="5:12" ht="20.25" thickBot="1">
      <c r="E163" s="153"/>
      <c r="F163" s="252"/>
      <c r="G163" s="253"/>
      <c r="H163" s="254"/>
      <c r="I163" s="98"/>
      <c r="J163" s="183"/>
      <c r="K163" s="99"/>
      <c r="L163" s="100"/>
    </row>
    <row r="164" spans="5:12" ht="20.25" thickBot="1">
      <c r="E164" s="153"/>
      <c r="F164" s="252"/>
      <c r="G164" s="253"/>
      <c r="H164" s="254"/>
      <c r="I164" s="98"/>
      <c r="J164" s="183"/>
      <c r="K164" s="99"/>
      <c r="L164" s="100"/>
    </row>
    <row r="165" spans="5:12" ht="20.25" thickBot="1">
      <c r="E165" s="153"/>
      <c r="F165" s="252"/>
      <c r="G165" s="253"/>
      <c r="H165" s="254"/>
      <c r="I165" s="98"/>
      <c r="J165" s="183"/>
      <c r="K165" s="99"/>
      <c r="L165" s="100"/>
    </row>
    <row r="166" spans="5:12" ht="20.25" thickBot="1">
      <c r="E166" s="153"/>
      <c r="F166" s="252"/>
      <c r="G166" s="253"/>
      <c r="H166" s="254"/>
      <c r="I166" s="98"/>
      <c r="J166" s="183"/>
      <c r="K166" s="99"/>
      <c r="L166" s="100"/>
    </row>
    <row r="167" spans="5:12" ht="20.25" thickBot="1">
      <c r="E167" s="153"/>
      <c r="F167" s="252"/>
      <c r="G167" s="253"/>
      <c r="H167" s="254"/>
      <c r="I167" s="98"/>
      <c r="J167" s="183"/>
      <c r="K167" s="99"/>
      <c r="L167" s="100"/>
    </row>
    <row r="168" spans="5:12" ht="20.25" thickBot="1">
      <c r="E168" s="153"/>
      <c r="F168" s="252"/>
      <c r="G168" s="253"/>
      <c r="H168" s="254"/>
      <c r="I168" s="98"/>
      <c r="J168" s="183"/>
      <c r="K168" s="99"/>
      <c r="L168" s="100"/>
    </row>
    <row r="169" spans="5:12" ht="20.25" thickBot="1">
      <c r="E169" s="153"/>
      <c r="F169" s="252"/>
      <c r="G169" s="253"/>
      <c r="H169" s="254"/>
      <c r="I169" s="98"/>
      <c r="J169" s="183"/>
      <c r="K169" s="99"/>
      <c r="L169" s="100"/>
    </row>
    <row r="170" spans="5:12" ht="20.25" thickBot="1">
      <c r="E170" s="153"/>
      <c r="F170" s="252"/>
      <c r="G170" s="253"/>
      <c r="H170" s="254"/>
      <c r="I170" s="98"/>
      <c r="J170" s="183"/>
      <c r="K170" s="99"/>
      <c r="L170" s="100"/>
    </row>
    <row r="171" spans="5:12" ht="20.25" thickBot="1">
      <c r="E171" s="153"/>
      <c r="F171" s="252"/>
      <c r="G171" s="253"/>
      <c r="H171" s="254"/>
      <c r="I171" s="98"/>
      <c r="J171" s="183"/>
      <c r="K171" s="99"/>
      <c r="L171" s="100"/>
    </row>
    <row r="172" spans="5:12" ht="20.25" thickBot="1">
      <c r="E172" s="153"/>
      <c r="F172" s="252"/>
      <c r="G172" s="253"/>
      <c r="H172" s="254"/>
      <c r="I172" s="98"/>
      <c r="J172" s="183"/>
      <c r="K172" s="99"/>
      <c r="L172" s="100"/>
    </row>
    <row r="173" spans="5:12" ht="20.25" thickBot="1">
      <c r="E173" s="153"/>
      <c r="F173" s="252"/>
      <c r="G173" s="253"/>
      <c r="H173" s="254"/>
      <c r="I173" s="98"/>
      <c r="J173" s="183"/>
      <c r="K173" s="99"/>
      <c r="L173" s="100"/>
    </row>
    <row r="174" spans="5:12" ht="20.25" thickBot="1">
      <c r="E174" s="153"/>
      <c r="F174" s="252"/>
      <c r="G174" s="253"/>
      <c r="H174" s="254"/>
      <c r="I174" s="98"/>
      <c r="J174" s="183"/>
      <c r="K174" s="99"/>
      <c r="L174" s="100"/>
    </row>
    <row r="175" spans="5:12" ht="20.25" thickBot="1">
      <c r="E175" s="153"/>
      <c r="F175" s="252"/>
      <c r="G175" s="253"/>
      <c r="H175" s="254"/>
      <c r="I175" s="98"/>
      <c r="J175" s="183"/>
      <c r="K175" s="99"/>
      <c r="L175" s="100"/>
    </row>
    <row r="176" spans="5:12" ht="20.25" thickBot="1">
      <c r="E176" s="153"/>
      <c r="F176" s="252"/>
      <c r="G176" s="253"/>
      <c r="H176" s="254"/>
      <c r="I176" s="98"/>
      <c r="J176" s="183"/>
      <c r="K176" s="99"/>
      <c r="L176" s="100"/>
    </row>
    <row r="177" spans="5:12" ht="20.25" thickBot="1">
      <c r="E177" s="153"/>
      <c r="F177" s="252"/>
      <c r="G177" s="253"/>
      <c r="H177" s="254"/>
      <c r="I177" s="98"/>
      <c r="J177" s="183"/>
      <c r="K177" s="99"/>
      <c r="L177" s="100"/>
    </row>
    <row r="178" spans="5:12" ht="20.25" customHeight="1" thickBot="1">
      <c r="E178" s="219"/>
      <c r="F178" s="255"/>
      <c r="G178" s="256"/>
      <c r="H178" s="257"/>
      <c r="I178" s="59"/>
      <c r="J178" s="184"/>
      <c r="K178" s="77"/>
      <c r="L178" s="76"/>
    </row>
    <row r="179" spans="5:12" ht="20.25" customHeight="1" thickBot="1">
      <c r="E179" s="154" t="s">
        <v>138</v>
      </c>
      <c r="F179" s="236" t="s">
        <v>68</v>
      </c>
      <c r="G179" s="237"/>
      <c r="H179" s="238"/>
      <c r="I179" s="55"/>
      <c r="J179" s="159" t="s">
        <v>159</v>
      </c>
      <c r="K179" s="74"/>
      <c r="L179" s="75"/>
    </row>
    <row r="180" spans="5:12" ht="20.25" customHeight="1" thickBot="1">
      <c r="E180" s="155"/>
      <c r="F180" s="239"/>
      <c r="G180" s="240"/>
      <c r="H180" s="241"/>
      <c r="I180" s="55"/>
      <c r="J180" s="245"/>
      <c r="K180" s="74"/>
      <c r="L180" s="75"/>
    </row>
    <row r="181" spans="5:12" ht="20.25" customHeight="1" thickBot="1">
      <c r="E181" s="155"/>
      <c r="F181" s="239"/>
      <c r="G181" s="240"/>
      <c r="H181" s="241"/>
      <c r="I181" s="55"/>
      <c r="J181" s="245"/>
      <c r="K181" s="74"/>
      <c r="L181" s="75"/>
    </row>
    <row r="182" spans="5:12" ht="24.75" customHeight="1" thickBot="1">
      <c r="E182" s="156"/>
      <c r="F182" s="242"/>
      <c r="G182" s="243"/>
      <c r="H182" s="244"/>
      <c r="I182" s="55"/>
      <c r="J182" s="160"/>
      <c r="K182" s="74"/>
      <c r="L182" s="75"/>
    </row>
    <row r="183" spans="5:12">
      <c r="E183" s="13"/>
      <c r="F183" s="5"/>
      <c r="G183" s="5"/>
      <c r="H183" s="5"/>
      <c r="I183" s="5"/>
      <c r="J183" s="19"/>
      <c r="K183" s="5"/>
      <c r="L183" s="5"/>
    </row>
    <row r="184" spans="5:12" ht="21.75" thickBot="1">
      <c r="E184" s="108" t="s">
        <v>69</v>
      </c>
      <c r="F184" s="108"/>
      <c r="G184" s="108"/>
      <c r="H184" s="108"/>
      <c r="I184" s="108"/>
      <c r="J184" s="108"/>
      <c r="K184" s="108"/>
      <c r="L184" s="108"/>
    </row>
    <row r="185" spans="5:12" ht="32.25" customHeight="1" thickBot="1">
      <c r="E185" s="111" t="s">
        <v>73</v>
      </c>
      <c r="F185" s="111"/>
      <c r="G185" s="111" t="s">
        <v>72</v>
      </c>
      <c r="H185" s="111"/>
      <c r="I185" s="111" t="s">
        <v>71</v>
      </c>
      <c r="J185" s="111"/>
      <c r="K185" s="164" t="s">
        <v>70</v>
      </c>
      <c r="L185" s="164"/>
    </row>
    <row r="186" spans="5:12" ht="25.5" customHeight="1" thickBot="1">
      <c r="E186" s="112" t="s">
        <v>74</v>
      </c>
      <c r="F186" s="112"/>
      <c r="G186" s="109">
        <f>SUM(K17:K44)+SUM(K60:K64)+SUM(K77:K80)+SUM(K66:K75)+SUM(K82:K126)+SUM(K130:K131)</f>
        <v>0</v>
      </c>
      <c r="H186" s="109"/>
      <c r="I186" s="109">
        <f>SUM(L17:L44)+SUM(L60:L64)+SUM(L77:L80)+SUM(L66:L75)+SUM(L82:L126)+SUM(L130:L131)</f>
        <v>0</v>
      </c>
      <c r="J186" s="109"/>
      <c r="K186" s="110">
        <f>I186+G186</f>
        <v>0</v>
      </c>
      <c r="L186" s="110"/>
    </row>
    <row r="187" spans="5:12" ht="26.25" customHeight="1" thickBot="1">
      <c r="E187" s="112" t="s">
        <v>75</v>
      </c>
      <c r="F187" s="112"/>
      <c r="G187" s="109">
        <f>SUM(K46:K50)</f>
        <v>0</v>
      </c>
      <c r="H187" s="109"/>
      <c r="I187" s="109">
        <f>SUM(L46:L50)</f>
        <v>0</v>
      </c>
      <c r="J187" s="109"/>
      <c r="K187" s="110">
        <f>I187+G187</f>
        <v>0</v>
      </c>
      <c r="L187" s="110"/>
    </row>
    <row r="188" spans="5:12" ht="20.25" customHeight="1" thickBot="1">
      <c r="E188" s="112" t="s">
        <v>76</v>
      </c>
      <c r="F188" s="112"/>
      <c r="G188" s="109">
        <f>SUM(K51:K58)+K128+SUM(K139:K150)+SUM(K152:K157)+SUM(K159:K182)+SUM(K132:K135)</f>
        <v>0</v>
      </c>
      <c r="H188" s="109"/>
      <c r="I188" s="109">
        <f>SUM(L51:L58)+L128+SUM(L139:L150)+SUM(L152:L157)+SUM(L159:L182)+SUM(L132:L135)</f>
        <v>0</v>
      </c>
      <c r="J188" s="109"/>
      <c r="K188" s="110">
        <f>I188+G188</f>
        <v>0</v>
      </c>
      <c r="L188" s="110"/>
    </row>
    <row r="189" spans="5:12" ht="45.75" customHeight="1" thickBot="1">
      <c r="E189" s="107" t="s">
        <v>77</v>
      </c>
      <c r="F189" s="107"/>
      <c r="G189" s="107"/>
      <c r="H189" s="107"/>
      <c r="I189" s="107"/>
      <c r="J189" s="107"/>
      <c r="K189" s="107"/>
      <c r="L189" s="107"/>
    </row>
    <row r="190" spans="5:12" ht="15.75">
      <c r="E190" s="14"/>
    </row>
    <row r="193" spans="1:15">
      <c r="E193"/>
      <c r="J193"/>
    </row>
    <row r="194" spans="1:15" ht="15.75" thickBot="1">
      <c r="E194"/>
      <c r="J194"/>
    </row>
    <row r="195" spans="1:15" ht="21.75" thickBot="1">
      <c r="A195" s="344" t="s">
        <v>205</v>
      </c>
      <c r="B195" s="345"/>
      <c r="C195" s="345"/>
      <c r="D195" s="345"/>
      <c r="E195" s="345"/>
      <c r="F195" s="345"/>
      <c r="G195" s="349">
        <f>F8</f>
        <v>0</v>
      </c>
      <c r="H195" s="350"/>
      <c r="I195" s="350"/>
      <c r="J195" s="351"/>
      <c r="K195" s="344" t="s">
        <v>206</v>
      </c>
      <c r="L195" s="346"/>
      <c r="M195" s="347"/>
      <c r="N195" s="347"/>
      <c r="O195" s="348"/>
    </row>
    <row r="196" spans="1:15" ht="16.5" thickBot="1">
      <c r="A196" s="318" t="s">
        <v>78</v>
      </c>
      <c r="B196" s="332"/>
      <c r="C196" s="327" t="s">
        <v>79</v>
      </c>
      <c r="D196" s="327" t="s">
        <v>80</v>
      </c>
      <c r="E196" s="327" t="s">
        <v>81</v>
      </c>
      <c r="F196" s="335" t="s">
        <v>82</v>
      </c>
      <c r="G196" s="321" t="s">
        <v>83</v>
      </c>
      <c r="H196" s="322"/>
      <c r="I196" s="323" t="s">
        <v>84</v>
      </c>
      <c r="J196" s="324"/>
      <c r="K196" s="325" t="s">
        <v>85</v>
      </c>
      <c r="L196" s="327" t="s">
        <v>86</v>
      </c>
      <c r="M196" s="327" t="s">
        <v>87</v>
      </c>
      <c r="N196" s="327" t="s">
        <v>88</v>
      </c>
      <c r="O196" s="327" t="s">
        <v>89</v>
      </c>
    </row>
    <row r="197" spans="1:15" ht="16.5" thickBot="1">
      <c r="A197" s="319"/>
      <c r="B197" s="333"/>
      <c r="C197" s="328"/>
      <c r="D197" s="328"/>
      <c r="E197" s="328"/>
      <c r="F197" s="336"/>
      <c r="G197" s="330">
        <v>1.25</v>
      </c>
      <c r="H197" s="331"/>
      <c r="I197" s="323" t="s">
        <v>90</v>
      </c>
      <c r="J197" s="324"/>
      <c r="K197" s="326"/>
      <c r="L197" s="328"/>
      <c r="M197" s="328"/>
      <c r="N197" s="328"/>
      <c r="O197" s="328"/>
    </row>
    <row r="198" spans="1:15" ht="15.75">
      <c r="A198" s="319"/>
      <c r="B198" s="333"/>
      <c r="C198" s="328"/>
      <c r="D198" s="328"/>
      <c r="E198" s="328"/>
      <c r="F198" s="336"/>
      <c r="G198" s="327" t="s">
        <v>204</v>
      </c>
      <c r="H198" s="327" t="s">
        <v>91</v>
      </c>
      <c r="I198" s="36">
        <v>1.5</v>
      </c>
      <c r="J198" s="35">
        <v>1.25</v>
      </c>
      <c r="K198" s="36">
        <v>1.5</v>
      </c>
      <c r="L198" s="328"/>
      <c r="M198" s="328"/>
      <c r="N198" s="328"/>
      <c r="O198" s="328"/>
    </row>
    <row r="199" spans="1:15" ht="15.75">
      <c r="A199" s="319"/>
      <c r="B199" s="333"/>
      <c r="C199" s="328"/>
      <c r="D199" s="328"/>
      <c r="E199" s="328"/>
      <c r="F199" s="336"/>
      <c r="G199" s="328"/>
      <c r="H199" s="328"/>
      <c r="I199" s="35" t="s">
        <v>92</v>
      </c>
      <c r="J199" s="35" t="s">
        <v>93</v>
      </c>
      <c r="K199" s="35" t="s">
        <v>94</v>
      </c>
      <c r="L199" s="328"/>
      <c r="M199" s="328"/>
      <c r="N199" s="328"/>
      <c r="O199" s="328"/>
    </row>
    <row r="200" spans="1:15" ht="16.5" thickBot="1">
      <c r="A200" s="320"/>
      <c r="B200" s="334"/>
      <c r="C200" s="329"/>
      <c r="D200" s="329"/>
      <c r="E200" s="329"/>
      <c r="F200" s="337"/>
      <c r="G200" s="329"/>
      <c r="H200" s="329"/>
      <c r="I200" s="37"/>
      <c r="J200" s="37"/>
      <c r="K200" s="38"/>
      <c r="L200" s="329"/>
      <c r="M200" s="329"/>
      <c r="N200" s="329"/>
      <c r="O200" s="329"/>
    </row>
    <row r="201" spans="1:15">
      <c r="A201" s="354">
        <v>1</v>
      </c>
      <c r="B201" s="352" t="s">
        <v>95</v>
      </c>
      <c r="C201" s="340"/>
      <c r="D201" s="340"/>
      <c r="E201" s="340"/>
      <c r="F201" s="342">
        <f>K186</f>
        <v>0</v>
      </c>
      <c r="G201" s="338"/>
      <c r="H201" s="338"/>
      <c r="I201" s="338"/>
      <c r="J201" s="338"/>
      <c r="K201" s="338"/>
      <c r="L201" s="340"/>
      <c r="M201" s="340"/>
      <c r="N201" s="340"/>
      <c r="O201" s="340"/>
    </row>
    <row r="202" spans="1:15" ht="15.75" thickBot="1">
      <c r="A202" s="355"/>
      <c r="B202" s="353"/>
      <c r="C202" s="341"/>
      <c r="D202" s="341"/>
      <c r="E202" s="341"/>
      <c r="F202" s="343"/>
      <c r="G202" s="339"/>
      <c r="H202" s="339"/>
      <c r="I202" s="339"/>
      <c r="J202" s="339"/>
      <c r="K202" s="339"/>
      <c r="L202" s="341"/>
      <c r="M202" s="341"/>
      <c r="N202" s="341"/>
      <c r="O202" s="341"/>
    </row>
    <row r="203" spans="1:15">
      <c r="A203" s="354">
        <v>2</v>
      </c>
      <c r="B203" s="352" t="s">
        <v>96</v>
      </c>
      <c r="C203" s="340"/>
      <c r="D203" s="340"/>
      <c r="E203" s="340"/>
      <c r="F203" s="342">
        <f>K187</f>
        <v>0</v>
      </c>
      <c r="G203" s="338"/>
      <c r="H203" s="338"/>
      <c r="I203" s="338"/>
      <c r="J203" s="338"/>
      <c r="K203" s="338"/>
      <c r="L203" s="340"/>
      <c r="M203" s="340"/>
      <c r="N203" s="340"/>
      <c r="O203" s="340"/>
    </row>
    <row r="204" spans="1:15" ht="15.75" thickBot="1">
      <c r="A204" s="355"/>
      <c r="B204" s="353"/>
      <c r="C204" s="341"/>
      <c r="D204" s="341"/>
      <c r="E204" s="341"/>
      <c r="F204" s="343"/>
      <c r="G204" s="339"/>
      <c r="H204" s="339"/>
      <c r="I204" s="339"/>
      <c r="J204" s="339"/>
      <c r="K204" s="339"/>
      <c r="L204" s="341"/>
      <c r="M204" s="341"/>
      <c r="N204" s="341"/>
      <c r="O204" s="341"/>
    </row>
    <row r="205" spans="1:15">
      <c r="A205" s="354">
        <v>3</v>
      </c>
      <c r="B205" s="352" t="s">
        <v>97</v>
      </c>
      <c r="C205" s="340"/>
      <c r="D205" s="340"/>
      <c r="E205" s="340"/>
      <c r="F205" s="342">
        <f>K188</f>
        <v>0</v>
      </c>
      <c r="G205" s="338"/>
      <c r="H205" s="338"/>
      <c r="I205" s="338"/>
      <c r="J205" s="338"/>
      <c r="K205" s="338"/>
      <c r="L205" s="340"/>
      <c r="M205" s="340"/>
      <c r="N205" s="340"/>
      <c r="O205" s="340"/>
    </row>
    <row r="206" spans="1:15" ht="15.75" thickBot="1">
      <c r="A206" s="355"/>
      <c r="B206" s="353"/>
      <c r="C206" s="341"/>
      <c r="D206" s="341"/>
      <c r="E206" s="341"/>
      <c r="F206" s="343"/>
      <c r="G206" s="339"/>
      <c r="H206" s="339"/>
      <c r="I206" s="339"/>
      <c r="J206" s="339"/>
      <c r="K206" s="339"/>
      <c r="L206" s="341"/>
      <c r="M206" s="341"/>
      <c r="N206" s="341"/>
      <c r="O206" s="341"/>
    </row>
    <row r="207" spans="1:15" ht="61.5" customHeight="1" thickBot="1">
      <c r="A207" s="356" t="s">
        <v>98</v>
      </c>
      <c r="B207" s="357"/>
      <c r="C207" s="357"/>
      <c r="D207" s="357"/>
      <c r="E207" s="357"/>
      <c r="F207" s="357"/>
      <c r="G207" s="357"/>
      <c r="H207" s="357"/>
      <c r="I207" s="357"/>
      <c r="J207" s="357"/>
      <c r="K207" s="357"/>
      <c r="L207" s="357"/>
      <c r="M207" s="357"/>
      <c r="N207" s="357"/>
      <c r="O207" s="358"/>
    </row>
    <row r="208" spans="1:15" ht="25.5" customHeight="1" thickBot="1">
      <c r="A208" s="359" t="s">
        <v>99</v>
      </c>
      <c r="B208" s="360"/>
      <c r="C208" s="360"/>
      <c r="D208" s="360"/>
      <c r="E208" s="360"/>
      <c r="F208" s="360"/>
      <c r="G208" s="360"/>
      <c r="H208" s="360"/>
      <c r="I208" s="360"/>
      <c r="J208" s="360"/>
      <c r="K208" s="360"/>
      <c r="L208" s="360"/>
      <c r="M208" s="360"/>
      <c r="N208" s="360"/>
      <c r="O208" s="361"/>
    </row>
    <row r="209" spans="1:16" ht="16.5" thickBot="1">
      <c r="A209" s="102" t="s">
        <v>212</v>
      </c>
      <c r="B209" s="102"/>
      <c r="C209" s="102"/>
      <c r="D209" s="102"/>
      <c r="E209" s="72">
        <f>M201+N201+O201</f>
        <v>0</v>
      </c>
      <c r="F209" s="102" t="s">
        <v>213</v>
      </c>
      <c r="G209" s="102"/>
      <c r="H209" s="102"/>
      <c r="I209" s="103">
        <f>M203+N203+O203</f>
        <v>0</v>
      </c>
      <c r="J209" s="103"/>
      <c r="K209" s="102" t="s">
        <v>214</v>
      </c>
      <c r="L209" s="102"/>
      <c r="M209" s="102"/>
      <c r="N209" s="103">
        <f>M205+N205+O205</f>
        <v>0</v>
      </c>
      <c r="O209" s="103"/>
    </row>
    <row r="210" spans="1:16" ht="19.5">
      <c r="A210" s="113" t="s">
        <v>246</v>
      </c>
      <c r="B210" s="113"/>
      <c r="C210" s="113"/>
      <c r="D210" s="113"/>
      <c r="E210" s="113"/>
      <c r="G210" s="101" t="s">
        <v>244</v>
      </c>
      <c r="I210" s="101" t="s">
        <v>245</v>
      </c>
      <c r="J210" s="101"/>
      <c r="K210" s="101"/>
      <c r="L210" s="101"/>
      <c r="M210" s="101"/>
      <c r="N210" s="101"/>
      <c r="O210" s="101"/>
    </row>
    <row r="211" spans="1:16" ht="20.25" thickBot="1">
      <c r="A211" s="41"/>
      <c r="B211" s="32"/>
      <c r="C211" s="32"/>
      <c r="D211" s="32"/>
      <c r="E211" s="32"/>
      <c r="F211" s="42"/>
      <c r="G211" s="32"/>
      <c r="H211" s="32"/>
      <c r="I211" s="32"/>
      <c r="J211" s="32"/>
      <c r="K211" s="32"/>
      <c r="L211" s="32"/>
      <c r="M211" s="32"/>
      <c r="N211" s="32"/>
      <c r="O211" s="32"/>
    </row>
    <row r="212" spans="1:16" ht="21" customHeight="1" thickBot="1">
      <c r="A212" s="124" t="s">
        <v>219</v>
      </c>
      <c r="B212" s="125"/>
      <c r="C212" s="125"/>
      <c r="D212" s="125"/>
      <c r="E212" s="125"/>
      <c r="F212" s="126"/>
      <c r="G212" s="127">
        <f>F8</f>
        <v>0</v>
      </c>
      <c r="H212" s="128"/>
      <c r="I212" s="128"/>
      <c r="J212" s="128"/>
      <c r="K212" s="128"/>
      <c r="L212" s="128"/>
      <c r="M212" s="128"/>
      <c r="N212" s="128"/>
      <c r="O212" s="128"/>
      <c r="P212" s="1"/>
    </row>
    <row r="213" spans="1:16" ht="69" customHeight="1" thickBot="1">
      <c r="A213" s="25" t="s">
        <v>236</v>
      </c>
      <c r="B213" s="130" t="s">
        <v>237</v>
      </c>
      <c r="C213" s="131"/>
      <c r="D213" s="130" t="s">
        <v>238</v>
      </c>
      <c r="E213" s="131"/>
      <c r="F213" s="43" t="s">
        <v>239</v>
      </c>
      <c r="G213" s="39" t="s">
        <v>198</v>
      </c>
      <c r="H213" s="39" t="s">
        <v>199</v>
      </c>
      <c r="I213" s="39" t="s">
        <v>200</v>
      </c>
      <c r="J213" s="25" t="s">
        <v>240</v>
      </c>
      <c r="K213" s="132" t="s">
        <v>241</v>
      </c>
      <c r="L213" s="133"/>
      <c r="M213" s="134" t="s">
        <v>242</v>
      </c>
      <c r="N213" s="134"/>
      <c r="O213" s="40" t="s">
        <v>243</v>
      </c>
      <c r="P213" s="1"/>
    </row>
    <row r="214" spans="1:16" ht="27" customHeight="1" thickBot="1">
      <c r="A214" s="92"/>
      <c r="B214" s="135"/>
      <c r="C214" s="136"/>
      <c r="D214" s="135"/>
      <c r="E214" s="137"/>
      <c r="F214" s="90"/>
      <c r="G214" s="88">
        <f>SUM(L17:L44)</f>
        <v>0</v>
      </c>
      <c r="H214" s="71">
        <f>SUM(L46:L58)+SUM(L60:L64)+SUM(L66:L75)+SUM(L77:L80)+SUM(L82:L126)+L128+SUM(L130:L135)+SUM(L139:L150)+SUM(L152:L157)+SUM(L159:L182)</f>
        <v>0</v>
      </c>
      <c r="I214" s="91" t="str">
        <f>G229</f>
        <v/>
      </c>
      <c r="J214" s="92"/>
      <c r="K214" s="146"/>
      <c r="L214" s="147"/>
      <c r="M214" s="135"/>
      <c r="N214" s="137"/>
      <c r="O214" s="92"/>
    </row>
    <row r="215" spans="1:16" ht="15.75" thickBot="1">
      <c r="A215" s="32"/>
      <c r="B215" s="32"/>
      <c r="C215" s="32"/>
      <c r="D215" s="32"/>
      <c r="E215" s="32"/>
      <c r="F215" s="32"/>
      <c r="G215" s="32"/>
      <c r="H215" s="32"/>
      <c r="I215" s="32"/>
      <c r="J215" s="32"/>
      <c r="K215" s="32"/>
      <c r="L215" s="32"/>
      <c r="M215" s="32"/>
      <c r="N215" s="32"/>
      <c r="O215" s="32"/>
    </row>
    <row r="216" spans="1:16" ht="23.25" customHeight="1" thickBot="1">
      <c r="A216" s="104" t="s">
        <v>208</v>
      </c>
      <c r="B216" s="105"/>
      <c r="C216" s="105"/>
      <c r="D216" s="106"/>
      <c r="E216" s="104" t="s">
        <v>228</v>
      </c>
      <c r="F216" s="105"/>
      <c r="G216" s="106"/>
      <c r="H216" s="143" t="s">
        <v>209</v>
      </c>
      <c r="I216" s="144"/>
      <c r="J216" s="144"/>
      <c r="K216" s="145"/>
      <c r="L216" s="143" t="s">
        <v>210</v>
      </c>
      <c r="M216" s="144"/>
      <c r="N216" s="144"/>
      <c r="O216" s="145"/>
    </row>
    <row r="217" spans="1:16" ht="97.5" customHeight="1" thickBot="1">
      <c r="A217" s="138" t="s">
        <v>207</v>
      </c>
      <c r="B217" s="139"/>
      <c r="C217" s="139"/>
      <c r="D217" s="139"/>
      <c r="E217" s="140" t="s">
        <v>207</v>
      </c>
      <c r="F217" s="141"/>
      <c r="G217" s="142"/>
      <c r="H217" s="140" t="s">
        <v>207</v>
      </c>
      <c r="I217" s="141"/>
      <c r="J217" s="141"/>
      <c r="K217" s="142"/>
      <c r="L217" s="140" t="s">
        <v>207</v>
      </c>
      <c r="M217" s="141"/>
      <c r="N217" s="141"/>
      <c r="O217" s="142"/>
    </row>
    <row r="218" spans="1:16" ht="22.5" customHeight="1" thickBot="1">
      <c r="A218" s="120"/>
      <c r="B218" s="121"/>
      <c r="C218" s="121"/>
      <c r="D218" s="121"/>
      <c r="E218" s="121"/>
      <c r="F218" s="121"/>
      <c r="G218" s="121"/>
      <c r="H218" s="121"/>
      <c r="I218" s="121"/>
      <c r="J218" s="122"/>
      <c r="K218" s="32"/>
      <c r="L218" s="32"/>
      <c r="M218" s="32"/>
      <c r="N218" s="32"/>
      <c r="O218" s="32"/>
    </row>
    <row r="219" spans="1:16" ht="20.25" thickBot="1">
      <c r="A219" s="123" t="s">
        <v>100</v>
      </c>
      <c r="B219" s="123"/>
      <c r="C219" s="123"/>
      <c r="D219" s="123"/>
      <c r="E219" s="123"/>
      <c r="F219" s="123"/>
      <c r="G219" s="123"/>
      <c r="H219" s="123"/>
      <c r="I219" s="123"/>
      <c r="J219" s="123"/>
      <c r="K219" s="123"/>
      <c r="L219" s="123"/>
      <c r="M219" s="123"/>
      <c r="N219" s="123"/>
      <c r="O219" s="123"/>
    </row>
    <row r="220" spans="1:16" ht="22.5" customHeight="1" thickBot="1">
      <c r="A220" s="129" t="s">
        <v>217</v>
      </c>
      <c r="B220" s="129"/>
      <c r="C220" s="129"/>
      <c r="D220" s="129"/>
      <c r="E220" s="129"/>
      <c r="F220" s="104" t="s">
        <v>229</v>
      </c>
      <c r="G220" s="105"/>
      <c r="H220" s="105"/>
      <c r="I220" s="105"/>
      <c r="J220" s="106"/>
      <c r="K220" s="104" t="s">
        <v>216</v>
      </c>
      <c r="L220" s="105"/>
      <c r="M220" s="105"/>
      <c r="N220" s="105"/>
      <c r="O220" s="106"/>
    </row>
    <row r="221" spans="1:16" ht="81.75" customHeight="1" thickBot="1">
      <c r="A221" s="114" t="s">
        <v>215</v>
      </c>
      <c r="B221" s="115"/>
      <c r="C221" s="115"/>
      <c r="D221" s="115"/>
      <c r="E221" s="116"/>
      <c r="F221" s="114" t="s">
        <v>215</v>
      </c>
      <c r="G221" s="117"/>
      <c r="H221" s="117"/>
      <c r="I221" s="117"/>
      <c r="J221" s="118"/>
      <c r="K221" s="119" t="s">
        <v>215</v>
      </c>
      <c r="L221" s="117"/>
      <c r="M221" s="117"/>
      <c r="N221" s="117"/>
      <c r="O221" s="118"/>
    </row>
    <row r="222" spans="1:16">
      <c r="I222" s="15"/>
      <c r="J222" s="47"/>
    </row>
    <row r="224" spans="1:16" hidden="1"/>
    <row r="225" spans="6:12" hidden="1"/>
    <row r="226" spans="6:12" ht="15.75" hidden="1" thickBot="1"/>
    <row r="227" spans="6:12" ht="9.75" hidden="1" customHeight="1" thickBot="1">
      <c r="F227" t="str">
        <f>IF(K8="علوم پایه",K228,IF(K8="فنی و مهندسی",K229,IF(K8="ادبیات و علوم انسانی",K230*1.2,IF(K8="هنر",K231*1.5,""))))</f>
        <v/>
      </c>
      <c r="G227" s="45" t="str">
        <f>IF(K8="علوم پایه",G214*1,IF(K8="فنی و مهندسی",G214*1,IF(K8="ادبیات و علوم انسانی",G214*1.2,IF(K8="هنر",G214*1.5,""))))</f>
        <v/>
      </c>
      <c r="H227" s="39" t="s">
        <v>198</v>
      </c>
      <c r="I227" t="s">
        <v>201</v>
      </c>
    </row>
    <row r="228" spans="6:12" ht="13.5" hidden="1" customHeight="1" thickBot="1">
      <c r="F228" t="e">
        <f>F227+H214</f>
        <v>#VALUE!</v>
      </c>
      <c r="G228" s="44">
        <f>SUM(L46:L58)+SUM(L60:L64)+SUM(L66:L75)+SUM(L77:L80)+SUM(L82:L126)+L128+SUM(L130:L135)+SUM(L139:L150)+SUM(L152:L157)+SUM(L159:L182)</f>
        <v>0</v>
      </c>
      <c r="H228" s="39" t="e">
        <f>G227+G228</f>
        <v>#VALUE!</v>
      </c>
      <c r="J228" t="s">
        <v>166</v>
      </c>
      <c r="K228">
        <f>G214*1</f>
        <v>0</v>
      </c>
      <c r="L228" t="s">
        <v>169</v>
      </c>
    </row>
    <row r="229" spans="6:12" ht="10.5" hidden="1" customHeight="1">
      <c r="G229" s="46" t="str">
        <f>IF(F98="مربی",H228*1,IF(F9="استادیار",H228*1,IF(F9="دانشیار",H228*1.1,IF(F9="استاد",H228*1.2,""))))</f>
        <v/>
      </c>
      <c r="H229" t="s">
        <v>202</v>
      </c>
      <c r="J229" t="s">
        <v>165</v>
      </c>
      <c r="K229">
        <f>G214*1.5</f>
        <v>0</v>
      </c>
      <c r="L229" t="s">
        <v>170</v>
      </c>
    </row>
    <row r="230" spans="6:12" ht="7.5" hidden="1" customHeight="1">
      <c r="J230" t="s">
        <v>168</v>
      </c>
      <c r="K230">
        <f>G214*1</f>
        <v>0</v>
      </c>
      <c r="L230" t="s">
        <v>171</v>
      </c>
    </row>
    <row r="231" spans="6:12" hidden="1">
      <c r="J231" t="s">
        <v>167</v>
      </c>
      <c r="K231">
        <f>G214*1.2</f>
        <v>0</v>
      </c>
      <c r="L231" t="s">
        <v>172</v>
      </c>
    </row>
    <row r="232" spans="6:12" hidden="1"/>
    <row r="233" spans="6:12" hidden="1"/>
    <row r="234" spans="6:12" hidden="1"/>
  </sheetData>
  <sheetProtection algorithmName="SHA-512" hashValue="PMK9gtGSLE+jCXDw7hwK5mOzWNEOw02NmSbIKSOMZgKODVs460isvA4vnhE56PWAUsN7MDRR47YNm8WznPixWQ==" saltValue="bjQF6GJMbr8DhRy47lEccA==" spinCount="100000" sheet="1" scenarios="1" selectLockedCells="1"/>
  <mergeCells count="261">
    <mergeCell ref="A209:D209"/>
    <mergeCell ref="F209:H209"/>
    <mergeCell ref="I209:J209"/>
    <mergeCell ref="A201:A202"/>
    <mergeCell ref="A203:A204"/>
    <mergeCell ref="A205:A206"/>
    <mergeCell ref="A207:O207"/>
    <mergeCell ref="A208:O208"/>
    <mergeCell ref="K205:K206"/>
    <mergeCell ref="L205:L206"/>
    <mergeCell ref="M205:M206"/>
    <mergeCell ref="N205:N206"/>
    <mergeCell ref="O205:O206"/>
    <mergeCell ref="B205:B206"/>
    <mergeCell ref="C205:C206"/>
    <mergeCell ref="I205:I206"/>
    <mergeCell ref="J205:J206"/>
    <mergeCell ref="K201:K202"/>
    <mergeCell ref="E205:E206"/>
    <mergeCell ref="F205:F206"/>
    <mergeCell ref="G205:G206"/>
    <mergeCell ref="H205:H206"/>
    <mergeCell ref="D205:D206"/>
    <mergeCell ref="A195:F195"/>
    <mergeCell ref="K195:L195"/>
    <mergeCell ref="M195:O195"/>
    <mergeCell ref="G195:J195"/>
    <mergeCell ref="M201:M202"/>
    <mergeCell ref="N201:N202"/>
    <mergeCell ref="O201:O202"/>
    <mergeCell ref="B203:B204"/>
    <mergeCell ref="C203:C204"/>
    <mergeCell ref="D203:D204"/>
    <mergeCell ref="E203:E204"/>
    <mergeCell ref="F203:F204"/>
    <mergeCell ref="G203:G204"/>
    <mergeCell ref="H203:H204"/>
    <mergeCell ref="I203:I204"/>
    <mergeCell ref="J203:J204"/>
    <mergeCell ref="K203:K204"/>
    <mergeCell ref="L203:L204"/>
    <mergeCell ref="M203:M204"/>
    <mergeCell ref="N203:N204"/>
    <mergeCell ref="O203:O204"/>
    <mergeCell ref="B201:B202"/>
    <mergeCell ref="C201:C202"/>
    <mergeCell ref="D201:D202"/>
    <mergeCell ref="M196:M200"/>
    <mergeCell ref="N196:N200"/>
    <mergeCell ref="O196:O200"/>
    <mergeCell ref="I201:I202"/>
    <mergeCell ref="J201:J202"/>
    <mergeCell ref="E201:E202"/>
    <mergeCell ref="F201:F202"/>
    <mergeCell ref="G201:G202"/>
    <mergeCell ref="H201:H202"/>
    <mergeCell ref="L201:L202"/>
    <mergeCell ref="L196:L200"/>
    <mergeCell ref="G197:H197"/>
    <mergeCell ref="G198:G200"/>
    <mergeCell ref="I197:J197"/>
    <mergeCell ref="H198:H200"/>
    <mergeCell ref="B196:B200"/>
    <mergeCell ref="C196:C200"/>
    <mergeCell ref="D196:D200"/>
    <mergeCell ref="E196:E200"/>
    <mergeCell ref="F196:F200"/>
    <mergeCell ref="F112:H116"/>
    <mergeCell ref="E112:E116"/>
    <mergeCell ref="J112:J116"/>
    <mergeCell ref="F117:H121"/>
    <mergeCell ref="E117:E121"/>
    <mergeCell ref="J117:J121"/>
    <mergeCell ref="K134:K135"/>
    <mergeCell ref="L134:L135"/>
    <mergeCell ref="E102:E106"/>
    <mergeCell ref="J102:J106"/>
    <mergeCell ref="J132:J135"/>
    <mergeCell ref="F102:H106"/>
    <mergeCell ref="G8:H8"/>
    <mergeCell ref="K8:L8"/>
    <mergeCell ref="K9:L9"/>
    <mergeCell ref="G9:H9"/>
    <mergeCell ref="F82:H101"/>
    <mergeCell ref="E82:E101"/>
    <mergeCell ref="J107:J111"/>
    <mergeCell ref="F107:H111"/>
    <mergeCell ref="E107:E111"/>
    <mergeCell ref="F66:H66"/>
    <mergeCell ref="F67:H67"/>
    <mergeCell ref="F68:H68"/>
    <mergeCell ref="G57:H57"/>
    <mergeCell ref="G58:H58"/>
    <mergeCell ref="F45:L45"/>
    <mergeCell ref="G55:H55"/>
    <mergeCell ref="G56:H56"/>
    <mergeCell ref="E77:E78"/>
    <mergeCell ref="F77:H78"/>
    <mergeCell ref="F79:H80"/>
    <mergeCell ref="E60:E64"/>
    <mergeCell ref="J60:J64"/>
    <mergeCell ref="F60:H64"/>
    <mergeCell ref="E136:L136"/>
    <mergeCell ref="E155:E157"/>
    <mergeCell ref="K132:K133"/>
    <mergeCell ref="L132:L133"/>
    <mergeCell ref="J122:J126"/>
    <mergeCell ref="E179:E182"/>
    <mergeCell ref="F179:H182"/>
    <mergeCell ref="J179:J182"/>
    <mergeCell ref="E139:E145"/>
    <mergeCell ref="E146:E149"/>
    <mergeCell ref="F159:H178"/>
    <mergeCell ref="E159:E178"/>
    <mergeCell ref="J159:J178"/>
    <mergeCell ref="F130:H131"/>
    <mergeCell ref="I132:I133"/>
    <mergeCell ref="F150:H150"/>
    <mergeCell ref="F151:L151"/>
    <mergeCell ref="E152:E154"/>
    <mergeCell ref="F152:G154"/>
    <mergeCell ref="F135:H135"/>
    <mergeCell ref="F128:H128"/>
    <mergeCell ref="E127:L127"/>
    <mergeCell ref="F122:H126"/>
    <mergeCell ref="E122:E126"/>
    <mergeCell ref="G31:H31"/>
    <mergeCell ref="G32:H32"/>
    <mergeCell ref="G33:H33"/>
    <mergeCell ref="G34:H34"/>
    <mergeCell ref="G36:H36"/>
    <mergeCell ref="G37:H37"/>
    <mergeCell ref="G38:H38"/>
    <mergeCell ref="G39:H39"/>
    <mergeCell ref="G40:H40"/>
    <mergeCell ref="E55:E58"/>
    <mergeCell ref="G47:H47"/>
    <mergeCell ref="G49:H49"/>
    <mergeCell ref="G48:H48"/>
    <mergeCell ref="F51:F54"/>
    <mergeCell ref="G51:H51"/>
    <mergeCell ref="G53:H53"/>
    <mergeCell ref="F55:F58"/>
    <mergeCell ref="F65:L65"/>
    <mergeCell ref="G35:H35"/>
    <mergeCell ref="G43:H43"/>
    <mergeCell ref="G44:H44"/>
    <mergeCell ref="E46:E50"/>
    <mergeCell ref="F46:F50"/>
    <mergeCell ref="G46:H46"/>
    <mergeCell ref="G50:H50"/>
    <mergeCell ref="G54:H54"/>
    <mergeCell ref="G52:H52"/>
    <mergeCell ref="J82:J101"/>
    <mergeCell ref="G41:H41"/>
    <mergeCell ref="G42:H42"/>
    <mergeCell ref="F35:F44"/>
    <mergeCell ref="F155:G157"/>
    <mergeCell ref="E137:L137"/>
    <mergeCell ref="F138:L138"/>
    <mergeCell ref="E132:E135"/>
    <mergeCell ref="F132:H132"/>
    <mergeCell ref="F133:H133"/>
    <mergeCell ref="F134:H134"/>
    <mergeCell ref="I134:I135"/>
    <mergeCell ref="F74:H74"/>
    <mergeCell ref="F75:H75"/>
    <mergeCell ref="F76:L76"/>
    <mergeCell ref="E79:E80"/>
    <mergeCell ref="E59:L59"/>
    <mergeCell ref="F139:G145"/>
    <mergeCell ref="F146:G149"/>
    <mergeCell ref="F69:H69"/>
    <mergeCell ref="F70:H70"/>
    <mergeCell ref="F71:H71"/>
    <mergeCell ref="F72:H72"/>
    <mergeCell ref="E35:E44"/>
    <mergeCell ref="E11:L11"/>
    <mergeCell ref="E12:L12"/>
    <mergeCell ref="E13:E15"/>
    <mergeCell ref="F13:H15"/>
    <mergeCell ref="I13:I15"/>
    <mergeCell ref="F16:L16"/>
    <mergeCell ref="G19:H19"/>
    <mergeCell ref="G22:H22"/>
    <mergeCell ref="G27:H27"/>
    <mergeCell ref="G20:H20"/>
    <mergeCell ref="G21:H21"/>
    <mergeCell ref="F25:F34"/>
    <mergeCell ref="G28:H28"/>
    <mergeCell ref="G24:H24"/>
    <mergeCell ref="G23:H23"/>
    <mergeCell ref="E25:E34"/>
    <mergeCell ref="G29:H29"/>
    <mergeCell ref="G30:H30"/>
    <mergeCell ref="E51:E54"/>
    <mergeCell ref="G188:H188"/>
    <mergeCell ref="E7:L7"/>
    <mergeCell ref="F158:L158"/>
    <mergeCell ref="F129:L129"/>
    <mergeCell ref="E130:E131"/>
    <mergeCell ref="J130:J131"/>
    <mergeCell ref="F81:L81"/>
    <mergeCell ref="F73:H73"/>
    <mergeCell ref="K185:L185"/>
    <mergeCell ref="I185:J185"/>
    <mergeCell ref="G25:H25"/>
    <mergeCell ref="G26:H26"/>
    <mergeCell ref="F17:F24"/>
    <mergeCell ref="E17:E24"/>
    <mergeCell ref="E10:L10"/>
    <mergeCell ref="G17:H17"/>
    <mergeCell ref="G18:H18"/>
    <mergeCell ref="A221:E221"/>
    <mergeCell ref="F221:J221"/>
    <mergeCell ref="K221:O221"/>
    <mergeCell ref="A218:J218"/>
    <mergeCell ref="A219:O219"/>
    <mergeCell ref="A212:F212"/>
    <mergeCell ref="G212:O212"/>
    <mergeCell ref="A220:E220"/>
    <mergeCell ref="B213:C213"/>
    <mergeCell ref="D213:E213"/>
    <mergeCell ref="K213:L213"/>
    <mergeCell ref="M213:N213"/>
    <mergeCell ref="B214:C214"/>
    <mergeCell ref="D214:E214"/>
    <mergeCell ref="A216:D216"/>
    <mergeCell ref="E216:G216"/>
    <mergeCell ref="A217:D217"/>
    <mergeCell ref="E217:G217"/>
    <mergeCell ref="H216:K216"/>
    <mergeCell ref="H217:K217"/>
    <mergeCell ref="L216:O216"/>
    <mergeCell ref="L217:O217"/>
    <mergeCell ref="K214:L214"/>
    <mergeCell ref="M214:N214"/>
    <mergeCell ref="K209:M209"/>
    <mergeCell ref="N209:O209"/>
    <mergeCell ref="F220:J220"/>
    <mergeCell ref="K220:O220"/>
    <mergeCell ref="E189:L189"/>
    <mergeCell ref="E184:L184"/>
    <mergeCell ref="I186:J186"/>
    <mergeCell ref="I187:J187"/>
    <mergeCell ref="I188:J188"/>
    <mergeCell ref="K186:L186"/>
    <mergeCell ref="K187:L187"/>
    <mergeCell ref="K188:L188"/>
    <mergeCell ref="E185:F185"/>
    <mergeCell ref="E186:F186"/>
    <mergeCell ref="E187:F187"/>
    <mergeCell ref="E188:F188"/>
    <mergeCell ref="G185:H185"/>
    <mergeCell ref="G186:H186"/>
    <mergeCell ref="G187:H187"/>
    <mergeCell ref="A210:E210"/>
    <mergeCell ref="A196:A200"/>
    <mergeCell ref="G196:H196"/>
    <mergeCell ref="I196:J196"/>
    <mergeCell ref="K196:K197"/>
  </mergeCells>
  <conditionalFormatting sqref="I128 K150:L150 I82:I126 K82:L126 G17:L44">
    <cfRule type="notContainsBlanks" dxfId="17" priority="22">
      <formula>LEN(TRIM(G17))&gt;0</formula>
    </cfRule>
  </conditionalFormatting>
  <conditionalFormatting sqref="G46:L58">
    <cfRule type="notContainsBlanks" dxfId="16" priority="21">
      <formula>LEN(TRIM(G46))&gt;0</formula>
    </cfRule>
  </conditionalFormatting>
  <conditionalFormatting sqref="I60:I64">
    <cfRule type="notContainsBlanks" dxfId="15" priority="20">
      <formula>LEN(TRIM(I60))&gt;0</formula>
    </cfRule>
  </conditionalFormatting>
  <conditionalFormatting sqref="K60:L64">
    <cfRule type="notContainsBlanks" dxfId="14" priority="19">
      <formula>LEN(TRIM(K60))&gt;0</formula>
    </cfRule>
  </conditionalFormatting>
  <conditionalFormatting sqref="I66:I75">
    <cfRule type="notContainsBlanks" dxfId="13" priority="18">
      <formula>LEN(TRIM(I66))&gt;0</formula>
    </cfRule>
  </conditionalFormatting>
  <conditionalFormatting sqref="K66:L75">
    <cfRule type="notContainsBlanks" dxfId="12" priority="17">
      <formula>LEN(TRIM(K66))&gt;0</formula>
    </cfRule>
  </conditionalFormatting>
  <conditionalFormatting sqref="I77:I80">
    <cfRule type="notContainsBlanks" dxfId="11" priority="16">
      <formula>LEN(TRIM(I77))&gt;0</formula>
    </cfRule>
  </conditionalFormatting>
  <conditionalFormatting sqref="K77:L80">
    <cfRule type="notContainsBlanks" dxfId="10" priority="15">
      <formula>LEN(TRIM(K77))&gt;0</formula>
    </cfRule>
  </conditionalFormatting>
  <conditionalFormatting sqref="K128:L128">
    <cfRule type="notContainsBlanks" dxfId="9" priority="13">
      <formula>LEN(TRIM(K128))&gt;0</formula>
    </cfRule>
  </conditionalFormatting>
  <conditionalFormatting sqref="I130:I131">
    <cfRule type="notContainsBlanks" dxfId="8" priority="12">
      <formula>LEN(TRIM(I130))&gt;0</formula>
    </cfRule>
  </conditionalFormatting>
  <conditionalFormatting sqref="K130:L131">
    <cfRule type="notContainsBlanks" dxfId="7" priority="11">
      <formula>LEN(TRIM(K130))&gt;0</formula>
    </cfRule>
  </conditionalFormatting>
  <conditionalFormatting sqref="I132:I135">
    <cfRule type="notContainsBlanks" dxfId="6" priority="10">
      <formula>LEN(TRIM(I132))&gt;0</formula>
    </cfRule>
  </conditionalFormatting>
  <conditionalFormatting sqref="K132:L135">
    <cfRule type="notContainsBlanks" dxfId="5" priority="9">
      <formula>LEN(TRIM(K132))&gt;0</formula>
    </cfRule>
  </conditionalFormatting>
  <conditionalFormatting sqref="H139:L149">
    <cfRule type="notContainsBlanks" dxfId="4" priority="8">
      <formula>LEN(TRIM(H139))&gt;0</formula>
    </cfRule>
  </conditionalFormatting>
  <conditionalFormatting sqref="I150">
    <cfRule type="notContainsBlanks" dxfId="3" priority="7">
      <formula>LEN(TRIM(I150))&gt;0</formula>
    </cfRule>
  </conditionalFormatting>
  <conditionalFormatting sqref="H152:L157">
    <cfRule type="notContainsBlanks" dxfId="2" priority="5">
      <formula>LEN(TRIM(H152))&gt;0</formula>
    </cfRule>
  </conditionalFormatting>
  <conditionalFormatting sqref="I159:I182">
    <cfRule type="notContainsBlanks" dxfId="1" priority="4">
      <formula>LEN(TRIM(I159))&gt;0</formula>
    </cfRule>
  </conditionalFormatting>
  <conditionalFormatting sqref="K159:L182">
    <cfRule type="notContainsBlanks" dxfId="0" priority="3">
      <formula>LEN(TRIM(K159))&gt;0</formula>
    </cfRule>
  </conditionalFormatting>
  <dataValidations count="10">
    <dataValidation type="list" allowBlank="1" showInputMessage="1" showErrorMessage="1" sqref="G17:H24">
      <formula1>$R$17:$R$20</formula1>
    </dataValidation>
    <dataValidation type="list" allowBlank="1" showInputMessage="1" showErrorMessage="1" sqref="G25:H34">
      <formula1>$R$25:$R$27</formula1>
    </dataValidation>
    <dataValidation type="list" allowBlank="1" showInputMessage="1" showErrorMessage="1" sqref="H46:H47 H49 G46:G54">
      <formula1>$R$45:$R$46</formula1>
    </dataValidation>
    <dataValidation type="list" allowBlank="1" showInputMessage="1" showErrorMessage="1" sqref="G55:H58">
      <formula1>$R$56:$R$57</formula1>
    </dataValidation>
    <dataValidation type="list" allowBlank="1" showInputMessage="1" showErrorMessage="1" sqref="H152:H157">
      <formula1>$R$153:$R$155</formula1>
    </dataValidation>
    <dataValidation type="list" allowBlank="1" showInputMessage="1" showErrorMessage="1" sqref="K8:L8">
      <formula1>$R$8:$R$11</formula1>
    </dataValidation>
    <dataValidation type="list" allowBlank="1" showInputMessage="1" showErrorMessage="1" sqref="F9">
      <formula1>$R$3:$R$6</formula1>
    </dataValidation>
    <dataValidation type="list" allowBlank="1" showInputMessage="1" showErrorMessage="1" sqref="I8">
      <formula1>$S$4:$S$23</formula1>
    </dataValidation>
    <dataValidation type="list" allowBlank="1" showInputMessage="1" showErrorMessage="1" sqref="G35:H44">
      <formula1>$R$37:$R$41</formula1>
    </dataValidation>
    <dataValidation type="list" allowBlank="1" showInputMessage="1" showErrorMessage="1" sqref="H139:H149">
      <formula1>$R$144:$R$147</formula1>
    </dataValidation>
  </dataValidations>
  <pageMargins left="0.25" right="0.25" top="0.75" bottom="0.75" header="0.3" footer="0.3"/>
  <pageSetup paperSize="9" scale="10" fitToWidth="0"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Somaye Jahanfar</dc:creator>
  <cp:lastModifiedBy>Somaye Jahanfar</cp:lastModifiedBy>
  <cp:lastPrinted>2022-09-28T11:16:55Z</cp:lastPrinted>
  <dcterms:created xsi:type="dcterms:W3CDTF">2022-08-23T03:35:15Z</dcterms:created>
  <dcterms:modified xsi:type="dcterms:W3CDTF">2022-09-28T11:23:26Z</dcterms:modified>
</cp:coreProperties>
</file>